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inal Table" sheetId="1" r:id="rId1"/>
    <sheet name="Sheet1" sheetId="2" r:id="rId2"/>
  </sheets>
  <externalReferences>
    <externalReference r:id="rId3"/>
    <externalReference r:id="rId4"/>
  </externalReferences>
  <definedNames>
    <definedName name="_cls1">[1]LMmapCode!$F$3</definedName>
    <definedName name="_cls2">[1]LMmapCode!$F$4</definedName>
    <definedName name="_cls3">[1]LMmapCode!$F$5</definedName>
    <definedName name="_cls4">[1]LMmapCode!$F$6</definedName>
    <definedName name="_cls5">[1]LMmapCode!$F$7</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 name="Table2011" localSheetId="0">[1]LMmapCode!$F$8</definedName>
    <definedName name="Z_ExcelSQL_A181" localSheetId="0">'Final Table'!$A$118:$A$143</definedName>
    <definedName name="Z_ExcelSQL_B10" localSheetId="0">'Final Table'!$B$32:$B$108</definedName>
  </definedNames>
  <calcPr calcId="145621"/>
</workbook>
</file>

<file path=xl/calcChain.xml><?xml version="1.0" encoding="utf-8"?>
<calcChain xmlns="http://schemas.openxmlformats.org/spreadsheetml/2006/main">
  <c r="AS29" i="1" l="1"/>
  <c r="AR29" i="1"/>
  <c r="AQ29" i="1"/>
  <c r="AP29" i="1"/>
  <c r="AO29" i="1"/>
  <c r="AN29" i="1"/>
  <c r="AM29" i="1"/>
  <c r="AL29" i="1"/>
  <c r="AK29" i="1"/>
  <c r="AJ29" i="1"/>
  <c r="AI29" i="1"/>
  <c r="AH29" i="1"/>
  <c r="AG29" i="1"/>
  <c r="AF29" i="1"/>
  <c r="AE29" i="1"/>
  <c r="AD29" i="1"/>
  <c r="AC29" i="1"/>
  <c r="AB29" i="1"/>
  <c r="AA29" i="1"/>
  <c r="Z29" i="1"/>
  <c r="Y29" i="1"/>
</calcChain>
</file>

<file path=xl/sharedStrings.xml><?xml version="1.0" encoding="utf-8"?>
<sst xmlns="http://schemas.openxmlformats.org/spreadsheetml/2006/main" count="1382" uniqueCount="127">
  <si>
    <t>Environmental Indicators and Selected Time Series</t>
  </si>
  <si>
    <t>Hazardous waste incinerated</t>
  </si>
  <si>
    <t>Choose a country from the following drop-down list:</t>
  </si>
  <si>
    <t>Austria</t>
  </si>
  <si>
    <t>RefTable</t>
  </si>
  <si>
    <t>Country</t>
  </si>
  <si>
    <t>Source</t>
  </si>
  <si>
    <t>tonnes</t>
  </si>
  <si>
    <t>U</t>
  </si>
  <si>
    <t>...</t>
  </si>
  <si>
    <t>E</t>
  </si>
  <si>
    <t>Azerbaijan</t>
  </si>
  <si>
    <t>Bahrain</t>
  </si>
  <si>
    <t>Bangladesh</t>
  </si>
  <si>
    <t>Belarus</t>
  </si>
  <si>
    <t>Belgium</t>
  </si>
  <si>
    <t>Belize</t>
  </si>
  <si>
    <t>Benin</t>
  </si>
  <si>
    <t>Bermuda</t>
  </si>
  <si>
    <t>Bosnia and Herzegovina</t>
  </si>
  <si>
    <t>Bulgaria</t>
  </si>
  <si>
    <t>Cameroon</t>
  </si>
  <si>
    <t>Chile</t>
  </si>
  <si>
    <t>China, Hong Kong Special Administrative Region</t>
  </si>
  <si>
    <t>China, Macao Special Administrative Region</t>
  </si>
  <si>
    <t>Colombia</t>
  </si>
  <si>
    <t>Croatia</t>
  </si>
  <si>
    <t>Cuba</t>
  </si>
  <si>
    <t>Cyprus</t>
  </si>
  <si>
    <t>Czech Republic</t>
  </si>
  <si>
    <t>Denmark</t>
  </si>
  <si>
    <t>Estonia</t>
  </si>
  <si>
    <t>Finland</t>
  </si>
  <si>
    <t>France</t>
  </si>
  <si>
    <t>French Guiana</t>
  </si>
  <si>
    <t>Georgia</t>
  </si>
  <si>
    <t>Germany</t>
  </si>
  <si>
    <t>Greece</t>
  </si>
  <si>
    <t>Guadeloupe</t>
  </si>
  <si>
    <t>Guatemala</t>
  </si>
  <si>
    <t>Hungary</t>
  </si>
  <si>
    <t>Iceland</t>
  </si>
  <si>
    <t>India</t>
  </si>
  <si>
    <t>Iraq</t>
  </si>
  <si>
    <t>Ireland</t>
  </si>
  <si>
    <t>Israel</t>
  </si>
  <si>
    <t>Italy</t>
  </si>
  <si>
    <t>Jamaica</t>
  </si>
  <si>
    <t>Jordan</t>
  </si>
  <si>
    <t>Kuwait</t>
  </si>
  <si>
    <t>Latvia</t>
  </si>
  <si>
    <t>Lithuania</t>
  </si>
  <si>
    <t>Luxembourg</t>
  </si>
  <si>
    <t>Madagascar</t>
  </si>
  <si>
    <t>Malaysia</t>
  </si>
  <si>
    <t>Malta</t>
  </si>
  <si>
    <t>Martinique</t>
  </si>
  <si>
    <t>Mauritius</t>
  </si>
  <si>
    <t>Monaco</t>
  </si>
  <si>
    <t>Montenegro</t>
  </si>
  <si>
    <t>Netherlands</t>
  </si>
  <si>
    <t>Niger</t>
  </si>
  <si>
    <t>Norway</t>
  </si>
  <si>
    <t>Philippines</t>
  </si>
  <si>
    <t>Poland</t>
  </si>
  <si>
    <t>Portugal</t>
  </si>
  <si>
    <t>Republic of Moldova</t>
  </si>
  <si>
    <t>Réunion</t>
  </si>
  <si>
    <t>Romania</t>
  </si>
  <si>
    <t>Saint Lucia</t>
  </si>
  <si>
    <t>Saint Vincent and the Grenadines</t>
  </si>
  <si>
    <t>Serbia</t>
  </si>
  <si>
    <t>Slovakia</t>
  </si>
  <si>
    <t>Slovenia</t>
  </si>
  <si>
    <t>South Africa</t>
  </si>
  <si>
    <t>Spain</t>
  </si>
  <si>
    <t>State of Palestine</t>
  </si>
  <si>
    <t>Sweden</t>
  </si>
  <si>
    <t>Thailand</t>
  </si>
  <si>
    <t>The former Yugoslav Republic of Macedonia</t>
  </si>
  <si>
    <t>Turkey</t>
  </si>
  <si>
    <t>Uganda</t>
  </si>
  <si>
    <t>Ukraine</t>
  </si>
  <si>
    <t>United Arab Emirates</t>
  </si>
  <si>
    <t>United Kingdom of Great Britain and Northern Ireland</t>
  </si>
  <si>
    <t>Zambia</t>
  </si>
  <si>
    <t>Zimbabwe</t>
  </si>
  <si>
    <t>Sources:</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</si>
  <si>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</si>
  <si>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October 2016.)</t>
    </r>
  </si>
  <si>
    <t>Footnotes:</t>
  </si>
  <si>
    <t>Data refer to Dhaka city only. Data are from Dhaka City Corporation.</t>
  </si>
  <si>
    <t>It includes waste that was previously stored.</t>
  </si>
  <si>
    <t>Estimate.</t>
  </si>
  <si>
    <t>Waste from hospitals only.</t>
  </si>
  <si>
    <t>Data refer to biomedical waste.</t>
  </si>
  <si>
    <t>Pathological solid waste collected from hospitals and clinics for incineration.</t>
  </si>
  <si>
    <t>It should be clarified that only those establishments categorized as major generators of hazardous waste (generating more than 1,000 kilograms per month) submitted reports for the 2007 accounting period.</t>
  </si>
  <si>
    <t>This information is updated and calculated based on the information provided by the Regional and/or local Environmental Authorities of the country, from Chapter III of the Register of Hazardous Waste Generators, as of October 31, 2013 (closing date for the generation information for the National Report on Generation and Management of Hazardous Waste in Colombia - Year 2012).</t>
  </si>
  <si>
    <t>Incineration is made equivalent to thermal treatment.</t>
  </si>
  <si>
    <t>Eurostat estimate (phased out).</t>
  </si>
  <si>
    <t>Partial total.</t>
  </si>
  <si>
    <t>The quantities of hazardous waste incineration obtained from inventories of dioxins furans reports prepared for the corresponding years.</t>
  </si>
  <si>
    <t>Represents hazardous medical waste incinerated.</t>
  </si>
  <si>
    <t>Data collected from On-site Treatment and Off-site Clinical wastes Incinerators.</t>
  </si>
  <si>
    <t>Data refer to clinical wastes.</t>
  </si>
  <si>
    <t>Data refer to on-site treatment, including the amount of hazardous waste registered as treated by incineration, lagoon, biological one, chemical one and oil separation.  It is based on the study on Hazardous Waste Management in the Philippines by Japan International Cooperation Agency (JICA).</t>
  </si>
  <si>
    <t>Abandoned (Detoxified).</t>
  </si>
  <si>
    <t>2005 waste incineration data sourced from:  3 provinces (Mpumalanga, KZN and Free State ); 3 municipalities, 4 facilities.</t>
  </si>
  <si>
    <t>2006 waste incineration data sourced from: 4 provinces (Mpumalanga, KZN, Free State and Eastern Cape); 4 municipalities, 6 facilities.</t>
  </si>
  <si>
    <t>2007 waste incineration data sourced from: 4 provinces (Mpumalanga, KZN, Free State and Eastern Cape); 4 municipalities, 5 facilities.</t>
  </si>
  <si>
    <t>2009 waste incineration data sourced from: 4 provinces (Mpumalanga, KZN, Free State and Eastern Cape); 4 municipalities, 5 facilities.</t>
  </si>
  <si>
    <t>2011 National Waste Information Baseline Study.</t>
  </si>
  <si>
    <t>Data include wastes incinerated and subjected to physico-chemical and biological waste treatment.</t>
  </si>
  <si>
    <t>Data refer to city of Harare.</t>
  </si>
  <si>
    <t>Definitions &amp; Technical notes:</t>
  </si>
  <si>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</si>
  <si>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</si>
  <si>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 denotes no data available.</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</si>
  <si>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</si>
  <si>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The degree to which this represents the real amount of hazardous waste treated or disposed in the country will depend on how well the sector is regulated and policed. Data quality and comparability are therefore limited and trends should be interpreted with care.</t>
  </si>
  <si>
    <r>
      <t>Date of release:</t>
    </r>
    <r>
      <rPr>
        <sz val="12"/>
        <rFont val="Arial"/>
        <family val="2"/>
      </rPr>
      <t xml:space="preserve"> November 2016</t>
    </r>
  </si>
  <si>
    <t>2008 waste incineration data sourced from:  4 provinces (Mpumalanga, KZN, Free State and Eastern Cape); 5 municipalities, 7 facilities.</t>
  </si>
  <si>
    <r>
      <t xml:space="preserve">Incineration </t>
    </r>
    <r>
      <rPr>
        <sz val="8"/>
        <rFont val="Arial"/>
        <family val="2"/>
      </rPr>
      <t xml:space="preserve">corresponds to the controlled combustion of waste with or without energy recovery. For all data sourced from Eurostat, hazardous waste incinerated is a summation of the variables "Incineration / disposal" and "Incineration / energy resources". </t>
    </r>
  </si>
  <si>
    <t>8,9,10</t>
  </si>
  <si>
    <t>9,10</t>
  </si>
  <si>
    <t>Plants were established for combustion.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</si>
</sst>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0"/>
    <numFmt numFmtId="165" formatCode="###\ ###\ ###\ ##0"/>
    <numFmt numFmtId="166" formatCode="0.0"/>
  </numFmts>
  <fonts count="37" x14ac:knownFonts="1">
    <font>
      <sz val="11"/>
      <color theme="1"/>
      <name val="Calibri"/>
      <family val="2"/>
      <scheme val="minor"/>
    </font>
    <font>
      <sz val="11"/>
      <color theme="1"/>
      <name val="Calibri"/>
      <family val="2"/>
      <scheme val="minor"/>
    </font>
    <font>
      <sz val="10"/>
      <name val="Arial"/>
      <family val="2"/>
    </font>
    <font>
      <sz val="8"/>
      <name val="Arial"/>
      <family val="2"/>
    </font>
    <font>
      <i/>
      <vertAlign val="superscript"/>
      <sz val="8"/>
      <name val="Arial"/>
      <family val="2"/>
    </font>
    <font>
      <i/>
      <vertAlign val="superscript"/>
      <sz val="10"/>
      <name val="Arial"/>
      <family val="2"/>
    </font>
    <font>
      <b/>
      <sz val="15"/>
      <name val="Arial"/>
      <family val="2"/>
    </font>
    <font>
      <b/>
      <sz val="8"/>
      <name val="Arial"/>
      <family val="2"/>
    </font>
    <font>
      <b/>
      <i/>
      <vertAlign val="superscript"/>
      <sz val="8"/>
      <name val="Arial"/>
      <family val="2"/>
    </font>
    <font>
      <b/>
      <sz val="10"/>
      <name val="Arial"/>
      <family val="2"/>
    </font>
    <font>
      <b/>
      <sz val="13"/>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sz val="10"/>
      <color indexed="9"/>
      <name val="Arial"/>
      <family val="2"/>
    </font>
    <font>
      <sz val="8"/>
      <color theme="0"/>
      <name val="Arial"/>
      <family val="2"/>
    </font>
    <font>
      <sz val="10"/>
      <color theme="0"/>
      <name val="Arial"/>
      <family val="2"/>
    </font>
    <font>
      <b/>
      <sz val="8"/>
      <color indexed="9"/>
      <name val="Arial"/>
      <family val="2"/>
    </font>
    <font>
      <b/>
      <sz val="10"/>
      <color indexed="8"/>
      <name val="Arial"/>
      <family val="2"/>
    </font>
    <font>
      <b/>
      <i/>
      <sz val="7"/>
      <name val="Arial"/>
      <family val="2"/>
    </font>
    <font>
      <i/>
      <sz val="7"/>
      <name val="Arial"/>
      <family val="2"/>
    </font>
    <font>
      <i/>
      <vertAlign val="superscript"/>
      <sz val="8"/>
      <color theme="1"/>
      <name val="Arial"/>
      <family val="2"/>
    </font>
    <font>
      <b/>
      <i/>
      <u/>
      <sz val="9"/>
      <name val="Arial"/>
      <family val="2"/>
    </font>
    <font>
      <b/>
      <i/>
      <u/>
      <sz val="8"/>
      <name val="Arial"/>
      <family val="2"/>
    </font>
    <font>
      <b/>
      <i/>
      <u/>
      <vertAlign val="superscript"/>
      <sz val="8"/>
      <name val="Arial"/>
      <family val="2"/>
    </font>
    <font>
      <u/>
      <sz val="11"/>
      <color theme="10"/>
      <name val="Calibri"/>
      <family val="2"/>
      <scheme val="minor"/>
    </font>
    <font>
      <u/>
      <sz val="8"/>
      <color theme="10"/>
      <name val="Arial"/>
      <family val="2"/>
    </font>
    <font>
      <b/>
      <u/>
      <sz val="8"/>
      <name val="Arial"/>
      <family val="2"/>
    </font>
    <font>
      <sz val="9"/>
      <name val="Arial"/>
      <family val="2"/>
    </font>
    <font>
      <b/>
      <u/>
      <sz val="9"/>
      <name val="Arial"/>
      <family val="2"/>
    </font>
    <font>
      <b/>
      <i/>
      <u/>
      <sz val="7"/>
      <name val="Arial"/>
      <family val="2"/>
    </font>
    <font>
      <sz val="11"/>
      <name val="Arial"/>
      <family val="2"/>
    </font>
    <font>
      <i/>
      <sz val="8"/>
      <name val="Arial"/>
      <family val="2"/>
    </font>
    <font>
      <i/>
      <sz val="8"/>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14" fillId="0" borderId="0"/>
    <xf numFmtId="0" fontId="14" fillId="0" borderId="0"/>
    <xf numFmtId="0" fontId="1" fillId="0" borderId="0"/>
    <xf numFmtId="0" fontId="28" fillId="0" borderId="0" applyNumberFormat="0" applyFill="0" applyBorder="0" applyAlignment="0" applyProtection="0"/>
    <xf numFmtId="0" fontId="34" fillId="0" borderId="0"/>
  </cellStyleXfs>
  <cellXfs count="140">
    <xf numFmtId="0" fontId="0" fillId="0" borderId="0" xfId="0"/>
    <xf numFmtId="0" fontId="3" fillId="0" borderId="0" xfId="1" applyFont="1" applyProtection="1">
      <protection locked="0"/>
    </xf>
    <xf numFmtId="164" fontId="3" fillId="0" borderId="0" xfId="1" applyNumberFormat="1" applyFont="1" applyAlignment="1" applyProtection="1">
      <alignment horizontal="right"/>
      <protection locked="0"/>
    </xf>
    <xf numFmtId="0" fontId="4" fillId="0" borderId="0" xfId="1" applyFont="1" applyAlignment="1" applyProtection="1">
      <alignment horizontal="left"/>
      <protection locked="0"/>
    </xf>
    <xf numFmtId="164" fontId="3" fillId="0" borderId="0" xfId="1" applyNumberFormat="1" applyFont="1" applyProtection="1">
      <protection locked="0"/>
    </xf>
    <xf numFmtId="0" fontId="5" fillId="0" borderId="0" xfId="1" applyFont="1" applyProtection="1">
      <protection locked="0"/>
    </xf>
    <xf numFmtId="0" fontId="2" fillId="0" borderId="0" xfId="1" applyProtection="1">
      <protection locked="0"/>
    </xf>
    <xf numFmtId="0" fontId="3" fillId="2" borderId="0" xfId="1" applyFont="1" applyFill="1" applyProtection="1">
      <protection locked="0"/>
    </xf>
    <xf numFmtId="164" fontId="3" fillId="2" borderId="0" xfId="1" applyNumberFormat="1" applyFont="1" applyFill="1" applyAlignment="1" applyProtection="1">
      <alignment horizontal="right"/>
      <protection locked="0"/>
    </xf>
    <xf numFmtId="0" fontId="4" fillId="2" borderId="0" xfId="1" applyFont="1" applyFill="1" applyAlignment="1" applyProtection="1">
      <alignment horizontal="left"/>
      <protection locked="0"/>
    </xf>
    <xf numFmtId="164" fontId="3" fillId="2" borderId="0" xfId="1" applyNumberFormat="1" applyFont="1" applyFill="1" applyProtection="1">
      <protection locked="0"/>
    </xf>
    <xf numFmtId="0" fontId="5" fillId="2" borderId="0" xfId="1" applyFont="1" applyFill="1" applyProtection="1">
      <protection locked="0"/>
    </xf>
    <xf numFmtId="164" fontId="3" fillId="2" borderId="0" xfId="1" applyNumberFormat="1" applyFont="1" applyFill="1" applyAlignment="1" applyProtection="1">
      <alignment horizontal="right"/>
      <protection hidden="1"/>
    </xf>
    <xf numFmtId="0" fontId="6" fillId="2" borderId="0" xfId="1" applyFont="1" applyFill="1" applyAlignment="1" applyProtection="1">
      <alignment horizontal="left"/>
      <protection hidden="1"/>
    </xf>
    <xf numFmtId="164" fontId="7" fillId="2" borderId="0" xfId="1" applyNumberFormat="1" applyFont="1" applyFill="1" applyAlignment="1" applyProtection="1">
      <alignment horizontal="right"/>
      <protection hidden="1"/>
    </xf>
    <xf numFmtId="0" fontId="8" fillId="2" borderId="0" xfId="1" applyFont="1" applyFill="1" applyAlignment="1" applyProtection="1">
      <alignment horizontal="left"/>
      <protection hidden="1"/>
    </xf>
    <xf numFmtId="0" fontId="4" fillId="2" borderId="0" xfId="1" applyFont="1" applyFill="1" applyAlignment="1" applyProtection="1">
      <alignment horizontal="left"/>
      <protection hidden="1"/>
    </xf>
    <xf numFmtId="164" fontId="3" fillId="2" borderId="0" xfId="1" applyNumberFormat="1" applyFont="1" applyFill="1" applyProtection="1">
      <protection hidden="1"/>
    </xf>
    <xf numFmtId="0" fontId="5" fillId="2" borderId="0" xfId="1" applyFont="1" applyFill="1" applyProtection="1">
      <protection hidden="1"/>
    </xf>
    <xf numFmtId="0" fontId="2" fillId="0" borderId="0" xfId="1" applyProtection="1">
      <protection hidden="1"/>
    </xf>
    <xf numFmtId="0" fontId="9" fillId="2" borderId="0" xfId="1" applyFont="1" applyFill="1" applyProtection="1">
      <protection hidden="1"/>
    </xf>
    <xf numFmtId="0" fontId="10" fillId="2" borderId="0" xfId="1" applyFont="1" applyFill="1" applyProtection="1">
      <protection hidden="1"/>
    </xf>
    <xf numFmtId="49" fontId="11" fillId="2" borderId="0" xfId="1" applyNumberFormat="1" applyFont="1" applyFill="1" applyAlignment="1" applyProtection="1">
      <alignment horizontal="right"/>
      <protection hidden="1"/>
    </xf>
    <xf numFmtId="0" fontId="7" fillId="2" borderId="0" xfId="1" applyFont="1" applyFill="1" applyProtection="1">
      <protection locked="0"/>
    </xf>
    <xf numFmtId="164" fontId="7" fillId="2" borderId="0" xfId="1" applyNumberFormat="1" applyFont="1" applyFill="1" applyAlignment="1" applyProtection="1">
      <alignment horizontal="right"/>
      <protection locked="0"/>
    </xf>
    <xf numFmtId="0" fontId="8" fillId="2" borderId="0" xfId="1" applyFont="1" applyFill="1" applyAlignment="1" applyProtection="1">
      <alignment horizontal="left"/>
      <protection locked="0"/>
    </xf>
    <xf numFmtId="0" fontId="13" fillId="2" borderId="0" xfId="1" applyFont="1" applyFill="1" applyAlignment="1" applyProtection="1">
      <protection locked="0"/>
    </xf>
    <xf numFmtId="0" fontId="7" fillId="2" borderId="0" xfId="1" applyFont="1" applyFill="1" applyProtection="1">
      <protection hidden="1"/>
    </xf>
    <xf numFmtId="0" fontId="13" fillId="2" borderId="0" xfId="1" applyFont="1" applyFill="1" applyBorder="1" applyProtection="1">
      <protection hidden="1"/>
    </xf>
    <xf numFmtId="164" fontId="3" fillId="2" borderId="0" xfId="1" applyNumberFormat="1" applyFont="1" applyFill="1" applyBorder="1" applyAlignment="1" applyProtection="1">
      <alignment horizontal="right"/>
      <protection hidden="1"/>
    </xf>
    <xf numFmtId="0" fontId="4" fillId="2" borderId="0" xfId="1" applyFont="1" applyFill="1" applyBorder="1" applyAlignment="1" applyProtection="1">
      <alignment horizontal="left"/>
      <protection hidden="1"/>
    </xf>
    <xf numFmtId="164" fontId="3" fillId="2" borderId="0" xfId="1" applyNumberFormat="1" applyFont="1" applyFill="1" applyBorder="1" applyProtection="1">
      <protection hidden="1"/>
    </xf>
    <xf numFmtId="0" fontId="5" fillId="2" borderId="0" xfId="1" applyFont="1" applyFill="1" applyBorder="1" applyProtection="1">
      <protection hidden="1"/>
    </xf>
    <xf numFmtId="165" fontId="15" fillId="4" borderId="4" xfId="2" applyNumberFormat="1" applyFont="1" applyFill="1" applyBorder="1" applyAlignment="1" applyProtection="1">
      <alignment horizontal="right" wrapText="1"/>
      <protection hidden="1"/>
    </xf>
    <xf numFmtId="165" fontId="15" fillId="4" borderId="5" xfId="2" applyNumberFormat="1" applyFont="1" applyFill="1" applyBorder="1" applyAlignment="1" applyProtection="1">
      <alignment horizontal="right" wrapText="1"/>
      <protection hidden="1"/>
    </xf>
    <xf numFmtId="165" fontId="15" fillId="4" borderId="6" xfId="2" applyNumberFormat="1" applyFont="1" applyFill="1" applyBorder="1" applyAlignment="1" applyProtection="1">
      <alignment horizontal="right" wrapText="1"/>
      <protection hidden="1"/>
    </xf>
    <xf numFmtId="165" fontId="15" fillId="4" borderId="7" xfId="2" applyNumberFormat="1" applyFont="1" applyFill="1" applyBorder="1" applyAlignment="1" applyProtection="1">
      <alignment horizontal="right" wrapText="1"/>
      <protection hidden="1"/>
    </xf>
    <xf numFmtId="165" fontId="15" fillId="4" borderId="0" xfId="2" applyNumberFormat="1" applyFont="1" applyFill="1" applyBorder="1" applyAlignment="1" applyProtection="1">
      <alignment horizontal="right" wrapText="1"/>
      <protection hidden="1"/>
    </xf>
    <xf numFmtId="165" fontId="15" fillId="4" borderId="8" xfId="2" applyNumberFormat="1" applyFont="1" applyFill="1" applyBorder="1" applyAlignment="1" applyProtection="1">
      <alignment horizontal="right" wrapText="1"/>
      <protection hidden="1"/>
    </xf>
    <xf numFmtId="165" fontId="15" fillId="4" borderId="9" xfId="2" applyNumberFormat="1" applyFont="1" applyFill="1" applyBorder="1" applyAlignment="1" applyProtection="1">
      <alignment horizontal="right" wrapText="1"/>
      <protection hidden="1"/>
    </xf>
    <xf numFmtId="165" fontId="15" fillId="4" borderId="10" xfId="2" applyNumberFormat="1" applyFont="1" applyFill="1" applyBorder="1" applyAlignment="1" applyProtection="1">
      <alignment horizontal="right" wrapText="1"/>
      <protection hidden="1"/>
    </xf>
    <xf numFmtId="165" fontId="15" fillId="4" borderId="11" xfId="2" applyNumberFormat="1" applyFont="1" applyFill="1" applyBorder="1" applyAlignment="1" applyProtection="1">
      <alignment horizontal="right" wrapText="1"/>
      <protection hidden="1"/>
    </xf>
    <xf numFmtId="0" fontId="7" fillId="2" borderId="0" xfId="1" applyFont="1" applyFill="1" applyBorder="1" applyProtection="1">
      <protection hidden="1"/>
    </xf>
    <xf numFmtId="164" fontId="7" fillId="2" borderId="0" xfId="1" applyNumberFormat="1" applyFont="1" applyFill="1" applyBorder="1" applyAlignment="1" applyProtection="1">
      <alignment horizontal="right"/>
      <protection hidden="1"/>
    </xf>
    <xf numFmtId="165" fontId="15" fillId="2" borderId="0" xfId="2" applyNumberFormat="1" applyFont="1" applyFill="1" applyBorder="1" applyAlignment="1" applyProtection="1">
      <alignment horizontal="right" wrapText="1"/>
      <protection hidden="1"/>
    </xf>
    <xf numFmtId="0" fontId="2" fillId="2" borderId="0" xfId="1" applyFill="1" applyBorder="1" applyProtection="1">
      <protection hidden="1"/>
    </xf>
    <xf numFmtId="0" fontId="16" fillId="2" borderId="0" xfId="1" applyFont="1" applyFill="1" applyBorder="1" applyProtection="1">
      <protection hidden="1"/>
    </xf>
    <xf numFmtId="0" fontId="2" fillId="0" borderId="0" xfId="1" applyBorder="1" applyProtection="1">
      <protection hidden="1"/>
    </xf>
    <xf numFmtId="2" fontId="17" fillId="0" borderId="0" xfId="3" applyNumberFormat="1" applyFont="1" applyFill="1" applyBorder="1" applyAlignment="1" applyProtection="1">
      <alignment horizontal="left" vertical="center"/>
      <protection hidden="1"/>
    </xf>
    <xf numFmtId="0" fontId="17" fillId="0" borderId="0" xfId="1" applyFont="1" applyProtection="1">
      <protection hidden="1"/>
    </xf>
    <xf numFmtId="0" fontId="18" fillId="0" borderId="0" xfId="1" applyNumberFormat="1" applyFont="1" applyFill="1" applyAlignment="1" applyProtection="1">
      <alignment horizontal="right" vertical="center"/>
      <protection hidden="1"/>
    </xf>
    <xf numFmtId="0" fontId="18" fillId="0" borderId="0" xfId="1" applyNumberFormat="1" applyFont="1" applyFill="1" applyAlignment="1" applyProtection="1">
      <alignment horizontal="right" vertical="center" wrapText="1"/>
      <protection hidden="1"/>
    </xf>
    <xf numFmtId="0" fontId="18" fillId="0" borderId="0" xfId="1" applyNumberFormat="1" applyFont="1" applyFill="1" applyAlignment="1" applyProtection="1">
      <alignment horizontal="right"/>
      <protection hidden="1"/>
    </xf>
    <xf numFmtId="0" fontId="19" fillId="0" borderId="0" xfId="1" applyFont="1" applyProtection="1">
      <protection hidden="1"/>
    </xf>
    <xf numFmtId="0" fontId="20" fillId="0" borderId="0" xfId="1" applyNumberFormat="1" applyFont="1" applyFill="1" applyProtection="1">
      <protection hidden="1"/>
    </xf>
    <xf numFmtId="166" fontId="18" fillId="0" borderId="0" xfId="1" applyNumberFormat="1" applyFont="1" applyAlignment="1" applyProtection="1">
      <alignment horizontal="right"/>
      <protection hidden="1"/>
    </xf>
    <xf numFmtId="166" fontId="18" fillId="0" borderId="0" xfId="1" applyNumberFormat="1" applyFont="1" applyProtection="1">
      <protection hidden="1"/>
    </xf>
    <xf numFmtId="2" fontId="21" fillId="5" borderId="0" xfId="3" applyNumberFormat="1" applyFont="1" applyFill="1" applyBorder="1" applyAlignment="1" applyProtection="1">
      <alignment horizontal="left" vertical="center"/>
      <protection locked="0"/>
    </xf>
    <xf numFmtId="0" fontId="22"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protection locked="0"/>
    </xf>
    <xf numFmtId="0" fontId="8"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left" vertical="center" wrapText="1"/>
      <protection locked="0"/>
    </xf>
    <xf numFmtId="0" fontId="7" fillId="6" borderId="0" xfId="1" applyFont="1" applyFill="1" applyAlignment="1" applyProtection="1">
      <alignment horizontal="center" vertical="center"/>
      <protection locked="0"/>
    </xf>
    <xf numFmtId="0" fontId="3" fillId="7" borderId="0" xfId="1" applyFont="1" applyFill="1" applyAlignment="1" applyProtection="1">
      <alignment wrapText="1"/>
      <protection locked="0"/>
    </xf>
    <xf numFmtId="0" fontId="3" fillId="7" borderId="0" xfId="1" applyFont="1" applyFill="1" applyProtection="1">
      <protection locked="0"/>
    </xf>
    <xf numFmtId="165" fontId="3" fillId="7" borderId="0" xfId="1" applyNumberFormat="1" applyFont="1" applyFill="1" applyAlignment="1" applyProtection="1">
      <alignment horizontal="right"/>
      <protection locked="0"/>
    </xf>
    <xf numFmtId="0" fontId="4" fillId="7" borderId="0" xfId="1" applyFont="1" applyFill="1" applyAlignment="1" applyProtection="1">
      <alignment horizontal="left"/>
      <protection locked="0"/>
    </xf>
    <xf numFmtId="0" fontId="2" fillId="0" borderId="0" xfId="1" applyFill="1" applyProtection="1">
      <protection locked="0"/>
    </xf>
    <xf numFmtId="164" fontId="4" fillId="7" borderId="0" xfId="1" applyNumberFormat="1" applyFont="1" applyFill="1" applyAlignment="1" applyProtection="1">
      <alignment horizontal="right"/>
      <protection locked="0"/>
    </xf>
    <xf numFmtId="0" fontId="3" fillId="0" borderId="0" xfId="1" applyFont="1" applyAlignment="1" applyProtection="1">
      <alignment wrapText="1"/>
      <protection locked="0"/>
    </xf>
    <xf numFmtId="0" fontId="4" fillId="7" borderId="0" xfId="1" applyFont="1" applyFill="1" applyProtection="1">
      <protection locked="0"/>
    </xf>
    <xf numFmtId="0" fontId="3" fillId="0" borderId="0" xfId="1" applyFont="1" applyFill="1" applyAlignment="1" applyProtection="1">
      <alignment wrapText="1"/>
      <protection locked="0"/>
    </xf>
    <xf numFmtId="0" fontId="3" fillId="0" borderId="0" xfId="1" applyFont="1" applyFill="1" applyProtection="1">
      <protection locked="0"/>
    </xf>
    <xf numFmtId="165" fontId="3" fillId="0" borderId="0" xfId="1" applyNumberFormat="1" applyFont="1" applyFill="1" applyAlignment="1" applyProtection="1">
      <alignment horizontal="right"/>
      <protection locked="0"/>
    </xf>
    <xf numFmtId="0" fontId="4" fillId="0" borderId="0" xfId="1" applyFont="1" applyFill="1" applyAlignment="1" applyProtection="1">
      <alignment horizontal="left"/>
      <protection locked="0"/>
    </xf>
    <xf numFmtId="0" fontId="4" fillId="0" borderId="0" xfId="1" applyFont="1" applyFill="1" applyProtection="1">
      <protection locked="0"/>
    </xf>
    <xf numFmtId="0" fontId="4" fillId="0" borderId="0" xfId="1" applyFont="1" applyFill="1" applyAlignment="1" applyProtection="1">
      <alignment horizontal="right"/>
      <protection locked="0"/>
    </xf>
    <xf numFmtId="0" fontId="3" fillId="6" borderId="0" xfId="1" applyFont="1" applyFill="1" applyProtection="1">
      <protection locked="0"/>
    </xf>
    <xf numFmtId="164" fontId="3" fillId="6" borderId="0" xfId="1" applyNumberFormat="1" applyFont="1" applyFill="1" applyAlignment="1" applyProtection="1">
      <alignment horizontal="right"/>
      <protection locked="0"/>
    </xf>
    <xf numFmtId="0" fontId="4" fillId="6" borderId="0" xfId="1" applyFont="1" applyFill="1" applyAlignment="1" applyProtection="1">
      <alignment horizontal="left"/>
      <protection locked="0"/>
    </xf>
    <xf numFmtId="164" fontId="3" fillId="6" borderId="0" xfId="1" applyNumberFormat="1" applyFont="1" applyFill="1" applyProtection="1">
      <protection locked="0"/>
    </xf>
    <xf numFmtId="0" fontId="5" fillId="6" borderId="0" xfId="1" applyFont="1" applyFill="1" applyProtection="1">
      <protection locked="0"/>
    </xf>
    <xf numFmtId="164" fontId="3" fillId="0" borderId="0" xfId="1" applyNumberFormat="1" applyFont="1" applyFill="1" applyAlignment="1" applyProtection="1">
      <alignment wrapText="1"/>
      <protection locked="0"/>
    </xf>
    <xf numFmtId="49" fontId="3" fillId="0" borderId="0" xfId="1" applyNumberFormat="1" applyFont="1" applyFill="1" applyAlignment="1" applyProtection="1">
      <alignment wrapText="1"/>
      <protection locked="0"/>
    </xf>
    <xf numFmtId="164"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5" fillId="0" borderId="0" xfId="1" applyFont="1" applyFill="1" applyProtection="1">
      <protection locked="0"/>
    </xf>
    <xf numFmtId="0" fontId="25" fillId="0" borderId="0" xfId="1" applyFont="1" applyAlignment="1" applyProtection="1">
      <protection locked="0"/>
    </xf>
    <xf numFmtId="164" fontId="26" fillId="0" borderId="0" xfId="1" applyNumberFormat="1" applyFont="1" applyAlignment="1" applyProtection="1">
      <alignment horizontal="right"/>
      <protection locked="0"/>
    </xf>
    <xf numFmtId="0" fontId="27" fillId="0" borderId="0" xfId="1" applyFont="1" applyAlignment="1" applyProtection="1">
      <alignment horizontal="left"/>
      <protection locked="0"/>
    </xf>
    <xf numFmtId="164" fontId="3" fillId="0" borderId="0" xfId="1" applyNumberFormat="1" applyFont="1" applyAlignment="1" applyProtection="1">
      <protection locked="0"/>
    </xf>
    <xf numFmtId="0" fontId="5" fillId="0" borderId="0" xfId="1" applyFont="1" applyAlignment="1" applyProtection="1">
      <alignment wrapText="1"/>
      <protection locked="0"/>
    </xf>
    <xf numFmtId="49" fontId="3" fillId="0" borderId="0" xfId="1" applyNumberFormat="1" applyFont="1" applyAlignment="1" applyProtection="1">
      <protection locked="0"/>
    </xf>
    <xf numFmtId="164" fontId="3" fillId="0" borderId="0" xfId="1" applyNumberFormat="1" applyFont="1" applyAlignment="1" applyProtection="1">
      <alignment horizontal="right" wrapText="1"/>
      <protection locked="0"/>
    </xf>
    <xf numFmtId="0" fontId="4" fillId="0" borderId="0" xfId="1" applyFont="1" applyAlignment="1" applyProtection="1">
      <alignment horizontal="left" wrapText="1"/>
      <protection locked="0"/>
    </xf>
    <xf numFmtId="164" fontId="3" fillId="0" borderId="0" xfId="1" applyNumberFormat="1" applyFont="1" applyAlignment="1" applyProtection="1">
      <alignment wrapText="1"/>
      <protection locked="0"/>
    </xf>
    <xf numFmtId="0" fontId="25" fillId="0" borderId="0" xfId="1" applyFont="1" applyAlignment="1" applyProtection="1">
      <alignment horizontal="left"/>
      <protection locked="0"/>
    </xf>
    <xf numFmtId="0" fontId="30" fillId="0" borderId="0" xfId="1" applyFont="1" applyAlignment="1" applyProtection="1">
      <alignment wrapText="1"/>
      <protection locked="0"/>
    </xf>
    <xf numFmtId="164" fontId="30" fillId="0" borderId="0" xfId="1" applyNumberFormat="1" applyFont="1" applyAlignment="1" applyProtection="1">
      <alignment horizontal="right" wrapText="1"/>
      <protection locked="0"/>
    </xf>
    <xf numFmtId="0" fontId="27" fillId="0" borderId="0" xfId="1" applyFont="1" applyAlignment="1" applyProtection="1">
      <alignment horizontal="left" wrapText="1"/>
      <protection locked="0"/>
    </xf>
    <xf numFmtId="0" fontId="31" fillId="0" borderId="0" xfId="1" applyFont="1" applyAlignment="1">
      <alignment horizontal="left"/>
    </xf>
    <xf numFmtId="0" fontId="15" fillId="0" borderId="0" xfId="3" applyFont="1" applyFill="1" applyBorder="1" applyAlignment="1">
      <alignment wrapText="1"/>
    </xf>
    <xf numFmtId="0" fontId="3" fillId="0" borderId="0" xfId="1" applyFont="1" applyAlignment="1" applyProtection="1">
      <alignment horizontal="right"/>
      <protection locked="0"/>
    </xf>
    <xf numFmtId="0" fontId="32" fillId="0" borderId="0" xfId="1" applyFont="1" applyAlignment="1" applyProtection="1">
      <protection locked="0"/>
    </xf>
    <xf numFmtId="0" fontId="1" fillId="0" borderId="0" xfId="4" applyAlignment="1"/>
    <xf numFmtId="0" fontId="4" fillId="0" borderId="0" xfId="1" applyFont="1" applyAlignment="1" applyProtection="1">
      <alignment wrapText="1"/>
      <protection locked="0"/>
    </xf>
    <xf numFmtId="0" fontId="33" fillId="0" borderId="0" xfId="1" applyFont="1" applyAlignment="1" applyProtection="1">
      <alignment wrapText="1"/>
      <protection locked="0"/>
    </xf>
    <xf numFmtId="0" fontId="35" fillId="7" borderId="0" xfId="1" applyFont="1" applyFill="1" applyAlignment="1" applyProtection="1">
      <alignment horizontal="left"/>
      <protection locked="0"/>
    </xf>
    <xf numFmtId="164" fontId="35" fillId="7" borderId="0" xfId="1" applyNumberFormat="1" applyFont="1" applyFill="1" applyAlignment="1" applyProtection="1">
      <alignment horizontal="right"/>
      <protection locked="0"/>
    </xf>
    <xf numFmtId="0" fontId="35" fillId="0" borderId="0" xfId="1" applyFont="1" applyAlignment="1" applyProtection="1">
      <alignment horizontal="left"/>
      <protection locked="0"/>
    </xf>
    <xf numFmtId="164" fontId="35" fillId="0" borderId="0" xfId="1" applyNumberFormat="1" applyFont="1" applyAlignment="1" applyProtection="1">
      <alignment horizontal="right"/>
      <protection locked="0"/>
    </xf>
    <xf numFmtId="0" fontId="36" fillId="7" borderId="0" xfId="4" applyFont="1" applyFill="1"/>
    <xf numFmtId="0" fontId="35" fillId="0" borderId="0" xfId="1" applyFont="1" applyProtection="1">
      <protection locked="0"/>
    </xf>
    <xf numFmtId="0" fontId="35" fillId="7" borderId="0" xfId="1" applyFont="1" applyFill="1" applyProtection="1">
      <protection locked="0"/>
    </xf>
    <xf numFmtId="0" fontId="35" fillId="0" borderId="0" xfId="1" applyFont="1" applyFill="1" applyAlignment="1" applyProtection="1">
      <alignment horizontal="left"/>
      <protection locked="0"/>
    </xf>
    <xf numFmtId="0" fontId="35" fillId="0" borderId="0" xfId="1" applyFont="1" applyFill="1" applyProtection="1">
      <protection locked="0"/>
    </xf>
    <xf numFmtId="0" fontId="35" fillId="0" borderId="0" xfId="1" applyFont="1" applyFill="1" applyAlignment="1" applyProtection="1">
      <alignment horizontal="right"/>
      <protection locked="0"/>
    </xf>
    <xf numFmtId="0" fontId="4" fillId="7" borderId="0" xfId="1" applyNumberFormat="1" applyFont="1" applyFill="1" applyAlignment="1" applyProtection="1">
      <alignment horizontal="right"/>
      <protection locked="0"/>
    </xf>
    <xf numFmtId="164" fontId="4" fillId="0" borderId="0" xfId="1" applyNumberFormat="1" applyFont="1" applyFill="1" applyAlignment="1" applyProtection="1">
      <alignment horizontal="right"/>
      <protection locked="0"/>
    </xf>
    <xf numFmtId="0" fontId="24" fillId="0" borderId="0" xfId="4" applyFont="1" applyFill="1"/>
    <xf numFmtId="0" fontId="4" fillId="0" borderId="0" xfId="1" applyNumberFormat="1" applyFont="1" applyFill="1" applyAlignment="1" applyProtection="1">
      <alignment horizontal="right"/>
      <protection locked="0"/>
    </xf>
    <xf numFmtId="0" fontId="15" fillId="0" borderId="0" xfId="3" applyFont="1" applyFill="1" applyBorder="1" applyAlignment="1">
      <alignment horizontal="left" wrapText="1"/>
    </xf>
    <xf numFmtId="0" fontId="2" fillId="3" borderId="1" xfId="1" applyFont="1" applyFill="1" applyBorder="1" applyAlignment="1" applyProtection="1">
      <alignment horizontal="left" shrinkToFit="1"/>
      <protection locked="0"/>
    </xf>
    <xf numFmtId="0" fontId="2" fillId="3" borderId="2" xfId="1" applyFont="1" applyFill="1" applyBorder="1" applyAlignment="1" applyProtection="1">
      <alignment horizontal="left" shrinkToFit="1"/>
      <protection locked="0"/>
    </xf>
    <xf numFmtId="0" fontId="2" fillId="3" borderId="3" xfId="1" applyFont="1" applyFill="1" applyBorder="1" applyAlignment="1" applyProtection="1">
      <alignment horizontal="left" shrinkToFit="1"/>
      <protection locked="0"/>
    </xf>
    <xf numFmtId="164" fontId="23" fillId="6" borderId="0" xfId="1" applyNumberFormat="1" applyFont="1" applyFill="1" applyAlignment="1" applyProtection="1">
      <alignment horizontal="center" vertical="center" wrapText="1"/>
      <protection locked="0"/>
    </xf>
    <xf numFmtId="0" fontId="1" fillId="0" borderId="0" xfId="4" applyAlignment="1"/>
    <xf numFmtId="164" fontId="3" fillId="6" borderId="0" xfId="1" applyNumberFormat="1" applyFont="1" applyFill="1" applyAlignment="1" applyProtection="1">
      <alignment wrapText="1"/>
      <protection locked="0"/>
    </xf>
    <xf numFmtId="49" fontId="3" fillId="6" borderId="0" xfId="1" applyNumberFormat="1" applyFont="1" applyFill="1" applyAlignment="1" applyProtection="1">
      <alignment wrapText="1"/>
      <protection locked="0"/>
    </xf>
    <xf numFmtId="49" fontId="29" fillId="0" borderId="0" xfId="5" applyNumberFormat="1" applyFont="1" applyAlignment="1" applyProtection="1">
      <alignment horizontal="left"/>
      <protection locked="0"/>
    </xf>
    <xf numFmtId="0" fontId="29" fillId="0" borderId="0" xfId="5" applyFont="1" applyAlignment="1"/>
    <xf numFmtId="0" fontId="29" fillId="0" borderId="0" xfId="5" applyFont="1"/>
    <xf numFmtId="0" fontId="28" fillId="0" borderId="0" xfId="5"/>
    <xf numFmtId="0" fontId="0" fillId="0" borderId="0" xfId="0" applyAlignment="1">
      <alignment horizontal="left" wrapText="1"/>
    </xf>
    <xf numFmtId="0" fontId="3" fillId="0" borderId="0" xfId="1" applyFont="1" applyAlignment="1" applyProtection="1">
      <alignment horizontal="left" wrapText="1"/>
      <protection locked="0"/>
    </xf>
    <xf numFmtId="0" fontId="7" fillId="0" borderId="0" xfId="1" applyFont="1" applyAlignment="1" applyProtection="1">
      <alignment horizontal="left" wrapText="1"/>
      <protection locked="0"/>
    </xf>
    <xf numFmtId="0" fontId="1" fillId="0" borderId="0" xfId="4" applyFont="1" applyAlignment="1"/>
    <xf numFmtId="0" fontId="32" fillId="0" borderId="0" xfId="1" applyFont="1" applyAlignment="1" applyProtection="1">
      <alignment horizontal="left" wrapText="1"/>
      <protection locked="0"/>
    </xf>
  </cellXfs>
  <cellStyles count="7">
    <cellStyle name="Hyperlink" xfId="5" builtinId="8"/>
    <cellStyle name="Normal" xfId="0" builtinId="0"/>
    <cellStyle name="Normal 2" xfId="1"/>
    <cellStyle name="Normal 2 2" xfId="6"/>
    <cellStyle name="Normal 3" xfId="4"/>
    <cellStyle name="Normal_NOx" xfId="2"/>
    <cellStyle name="Normal_Sheet1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Hazardous waste incinerated</a:t>
            </a:r>
          </a:p>
        </c:rich>
      </c:tx>
      <c:layout>
        <c:manualLayout>
          <c:xMode val="edge"/>
          <c:yMode val="edge"/>
          <c:x val="0.39207350185418227"/>
          <c:y val="4.5658590921748815E-2"/>
        </c:manualLayout>
      </c:layout>
      <c:overlay val="0"/>
      <c:spPr>
        <a:noFill/>
        <a:ln w="25400">
          <a:noFill/>
        </a:ln>
      </c:spPr>
    </c:title>
    <c:autoTitleDeleted val="0"/>
    <c:plotArea>
      <c:layout>
        <c:manualLayout>
          <c:layoutTarget val="inner"/>
          <c:xMode val="edge"/>
          <c:yMode val="edge"/>
          <c:x val="0.11067405009064836"/>
          <c:y val="0.17336585909217486"/>
          <c:w val="0.77261705930176894"/>
          <c:h val="0.52400102343949895"/>
        </c:manualLayout>
      </c:layout>
      <c:barChart>
        <c:barDir val="col"/>
        <c:grouping val="clustered"/>
        <c:varyColors val="0"/>
        <c:ser>
          <c:idx val="1"/>
          <c:order val="0"/>
          <c:spPr>
            <a:solidFill>
              <a:srgbClr val="993366"/>
            </a:solidFill>
            <a:ln w="12700">
              <a:solidFill>
                <a:srgbClr val="000000"/>
              </a:solidFill>
              <a:prstDash val="solid"/>
            </a:ln>
          </c:spPr>
          <c:invertIfNegative val="0"/>
          <c:cat>
            <c:numRef>
              <c:f>'Final Table'!$Y$28:$AS$28</c:f>
              <c:numCache>
                <c:formatCode>General</c:formatCod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'Final Table'!$Y$29:$AS$29</c:f>
              <c:numCache>
                <c:formatCode>0.0</c:formatCode>
                <c:ptCount val="21"/>
                <c:pt idx="0">
                  <c:v>0</c:v>
                </c:pt>
                <c:pt idx="1">
                  <c:v>0</c:v>
                </c:pt>
                <c:pt idx="2">
                  <c:v>0</c:v>
                </c:pt>
                <c:pt idx="3">
                  <c:v>0</c:v>
                </c:pt>
                <c:pt idx="4">
                  <c:v>0</c:v>
                </c:pt>
                <c:pt idx="5">
                  <c:v>0</c:v>
                </c:pt>
                <c:pt idx="6">
                  <c:v>0</c:v>
                </c:pt>
                <c:pt idx="7">
                  <c:v>0</c:v>
                </c:pt>
                <c:pt idx="8">
                  <c:v>0</c:v>
                </c:pt>
                <c:pt idx="9">
                  <c:v>0</c:v>
                </c:pt>
                <c:pt idx="10">
                  <c:v>185874</c:v>
                </c:pt>
                <c:pt idx="11">
                  <c:v>0</c:v>
                </c:pt>
                <c:pt idx="12">
                  <c:v>153167</c:v>
                </c:pt>
                <c:pt idx="13">
                  <c:v>0</c:v>
                </c:pt>
                <c:pt idx="14">
                  <c:v>160701</c:v>
                </c:pt>
                <c:pt idx="15">
                  <c:v>0</c:v>
                </c:pt>
                <c:pt idx="16">
                  <c:v>156167</c:v>
                </c:pt>
                <c:pt idx="17">
                  <c:v>0</c:v>
                </c:pt>
                <c:pt idx="18">
                  <c:v>193421</c:v>
                </c:pt>
                <c:pt idx="19" formatCode="General">
                  <c:v>0</c:v>
                </c:pt>
                <c:pt idx="20" formatCode="General">
                  <c:v>215076</c:v>
                </c:pt>
              </c:numCache>
            </c:numRef>
          </c:val>
        </c:ser>
        <c:dLbls>
          <c:showLegendKey val="0"/>
          <c:showVal val="0"/>
          <c:showCatName val="0"/>
          <c:showSerName val="0"/>
          <c:showPercent val="0"/>
          <c:showBubbleSize val="0"/>
        </c:dLbls>
        <c:gapWidth val="30"/>
        <c:axId val="54216576"/>
        <c:axId val="54280576"/>
      </c:barChart>
      <c:catAx>
        <c:axId val="54216576"/>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fr-FR"/>
                  <a:t>Time (year)</a:t>
                </a:r>
              </a:p>
            </c:rich>
          </c:tx>
          <c:layout>
            <c:manualLayout>
              <c:xMode val="edge"/>
              <c:yMode val="edge"/>
              <c:x val="0.80929191971166303"/>
              <c:y val="0.88400172656587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54280576"/>
        <c:crosses val="autoZero"/>
        <c:auto val="1"/>
        <c:lblAlgn val="ctr"/>
        <c:lblOffset val="100"/>
        <c:tickLblSkip val="1"/>
        <c:tickMarkSkip val="1"/>
        <c:noMultiLvlLbl val="0"/>
      </c:catAx>
      <c:valAx>
        <c:axId val="5428057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Quantity ( tonnes)</a:t>
                </a:r>
              </a:p>
            </c:rich>
          </c:tx>
          <c:layout>
            <c:manualLayout>
              <c:xMode val="edge"/>
              <c:yMode val="edge"/>
              <c:x val="7.7503471205134537E-3"/>
              <c:y val="0.148683263714842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2165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98613</xdr:colOff>
      <xdr:row>9</xdr:row>
      <xdr:rowOff>56994</xdr:rowOff>
    </xdr:from>
    <xdr:to>
      <xdr:col>21</xdr:col>
      <xdr:colOff>242047</xdr:colOff>
      <xdr:row>24</xdr:row>
      <xdr:rowOff>15369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170333</xdr:colOff>
      <xdr:row>24</xdr:row>
      <xdr:rowOff>77882</xdr:rowOff>
    </xdr:from>
    <xdr:to>
      <xdr:col>21</xdr:col>
      <xdr:colOff>335048</xdr:colOff>
      <xdr:row>25</xdr:row>
      <xdr:rowOff>201707</xdr:rowOff>
    </xdr:to>
    <xdr:sp macro="" textlink="">
      <xdr:nvSpPr>
        <xdr:cNvPr id="3" name="Text Box 4"/>
        <xdr:cNvSpPr txBox="1">
          <a:spLocks noChangeArrowheads="1"/>
        </xdr:cNvSpPr>
      </xdr:nvSpPr>
      <xdr:spPr bwMode="auto">
        <a:xfrm>
          <a:off x="4826153" y="3712622"/>
          <a:ext cx="4157595" cy="27622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58"/>
  <sheetViews>
    <sheetView tabSelected="1" zoomScale="85" zoomScaleNormal="85" zoomScaleSheetLayoutView="90" workbookViewId="0">
      <pane ySplit="31" topLeftCell="A32" activePane="bottomLeft" state="frozenSplit"/>
      <selection pane="bottomLeft" activeCell="B32" sqref="B32"/>
    </sheetView>
  </sheetViews>
  <sheetFormatPr defaultColWidth="7.6640625" defaultRowHeight="15" x14ac:dyDescent="0.25"/>
  <cols>
    <col min="1" max="1" width="2.88671875" style="6" customWidth="1"/>
    <col min="2" max="2" width="18.5546875" style="1" customWidth="1"/>
    <col min="3" max="3" width="6.44140625" style="1" customWidth="1"/>
    <col min="4" max="4" width="6.6640625" style="2" customWidth="1"/>
    <col min="5" max="5" width="2.6640625" style="3" customWidth="1"/>
    <col min="6" max="6" width="8.44140625" style="2" customWidth="1"/>
    <col min="7" max="7" width="2.6640625" style="3" customWidth="1"/>
    <col min="8" max="8" width="8.44140625" style="4" customWidth="1"/>
    <col min="9" max="9" width="2.6640625" style="5" customWidth="1"/>
    <col min="10" max="10" width="8.44140625" style="4" customWidth="1"/>
    <col min="11" max="11" width="2.6640625" style="5" customWidth="1"/>
    <col min="12" max="12" width="8.44140625" style="4" customWidth="1"/>
    <col min="13" max="13" width="2.6640625" style="5" customWidth="1"/>
    <col min="14" max="14" width="8.44140625" style="4" customWidth="1"/>
    <col min="15" max="15" width="2.6640625" style="5" customWidth="1"/>
    <col min="16" max="16" width="8.44140625" style="2" customWidth="1"/>
    <col min="17" max="17" width="2.6640625" style="3" customWidth="1"/>
    <col min="18" max="18" width="8.44140625" style="2" customWidth="1"/>
    <col min="19" max="19" width="2.6640625" style="3" customWidth="1"/>
    <col min="20" max="20" width="8.44140625" style="6" customWidth="1"/>
    <col min="21" max="21" width="2.6640625" style="6" customWidth="1"/>
    <col min="22" max="22" width="8.44140625" style="6" customWidth="1"/>
    <col min="23" max="23" width="2.6640625" style="6" customWidth="1"/>
    <col min="24" max="24" width="8.44140625" style="6" customWidth="1"/>
    <col min="25" max="25" width="2.6640625" style="6" customWidth="1"/>
    <col min="26" max="26" width="8.44140625" style="6" customWidth="1"/>
    <col min="27" max="27" width="2.6640625" style="6" customWidth="1"/>
    <col min="28" max="28" width="8.44140625" style="6" customWidth="1"/>
    <col min="29" max="29" width="2.6640625" style="6" customWidth="1"/>
    <col min="30" max="30" width="8.44140625" style="6" customWidth="1"/>
    <col min="31" max="31" width="3.109375" style="6" customWidth="1"/>
    <col min="32" max="32" width="8.44140625" style="6" customWidth="1"/>
    <col min="33" max="33" width="2.6640625" style="6" customWidth="1"/>
    <col min="34" max="34" width="8.44140625" style="6" customWidth="1"/>
    <col min="35" max="35" width="2.6640625" style="6" customWidth="1"/>
    <col min="36" max="36" width="8.44140625" style="6" customWidth="1"/>
    <col min="37" max="37" width="3.109375" style="6" customWidth="1"/>
    <col min="38" max="38" width="8.44140625" style="6" customWidth="1"/>
    <col min="39" max="39" width="2.6640625" style="6" customWidth="1"/>
    <col min="40" max="40" width="8.44140625" style="6" customWidth="1"/>
    <col min="41" max="41" width="2.6640625" style="6" customWidth="1"/>
    <col min="42" max="42" width="8.44140625" style="6" customWidth="1"/>
    <col min="43" max="43" width="2.6640625" style="6" customWidth="1"/>
    <col min="44" max="44" width="8.44140625" style="6" customWidth="1"/>
    <col min="45" max="45" width="2.6640625" style="6" customWidth="1"/>
    <col min="46" max="261" width="7.6640625" style="6"/>
    <col min="262" max="262" width="2.6640625" style="6" customWidth="1"/>
    <col min="263" max="263" width="22.6640625" style="6" customWidth="1"/>
    <col min="264" max="264" width="8.44140625" style="6" customWidth="1"/>
    <col min="265" max="265" width="2.88671875" style="6" customWidth="1"/>
    <col min="266" max="266" width="8.44140625" style="6" customWidth="1"/>
    <col min="267" max="267" width="3.5546875" style="6" customWidth="1"/>
    <col min="268" max="268" width="8.44140625" style="6" customWidth="1"/>
    <col min="269" max="269" width="3.5546875" style="6" customWidth="1"/>
    <col min="270" max="270" width="8.44140625" style="6" customWidth="1"/>
    <col min="271" max="271" width="3.5546875" style="6" customWidth="1"/>
    <col min="272" max="272" width="8.44140625" style="6" customWidth="1"/>
    <col min="273" max="273" width="5.109375" style="6" customWidth="1"/>
    <col min="274" max="274" width="8.44140625" style="6" customWidth="1"/>
    <col min="275" max="275" width="3.44140625" style="6" customWidth="1"/>
    <col min="276" max="276" width="8.44140625" style="6" customWidth="1"/>
    <col min="277" max="277" width="3.44140625" style="6" customWidth="1"/>
    <col min="278" max="278" width="8.44140625" style="6" customWidth="1"/>
    <col min="279" max="279" width="3.44140625" style="6" customWidth="1"/>
    <col min="280" max="517" width="7.6640625" style="6"/>
    <col min="518" max="518" width="2.6640625" style="6" customWidth="1"/>
    <col min="519" max="519" width="22.6640625" style="6" customWidth="1"/>
    <col min="520" max="520" width="8.44140625" style="6" customWidth="1"/>
    <col min="521" max="521" width="2.88671875" style="6" customWidth="1"/>
    <col min="522" max="522" width="8.44140625" style="6" customWidth="1"/>
    <col min="523" max="523" width="3.5546875" style="6" customWidth="1"/>
    <col min="524" max="524" width="8.44140625" style="6" customWidth="1"/>
    <col min="525" max="525" width="3.5546875" style="6" customWidth="1"/>
    <col min="526" max="526" width="8.44140625" style="6" customWidth="1"/>
    <col min="527" max="527" width="3.5546875" style="6" customWidth="1"/>
    <col min="528" max="528" width="8.44140625" style="6" customWidth="1"/>
    <col min="529" max="529" width="5.109375" style="6" customWidth="1"/>
    <col min="530" max="530" width="8.44140625" style="6" customWidth="1"/>
    <col min="531" max="531" width="3.44140625" style="6" customWidth="1"/>
    <col min="532" max="532" width="8.44140625" style="6" customWidth="1"/>
    <col min="533" max="533" width="3.44140625" style="6" customWidth="1"/>
    <col min="534" max="534" width="8.44140625" style="6" customWidth="1"/>
    <col min="535" max="535" width="3.44140625" style="6" customWidth="1"/>
    <col min="536" max="773" width="7.6640625" style="6"/>
    <col min="774" max="774" width="2.6640625" style="6" customWidth="1"/>
    <col min="775" max="775" width="22.6640625" style="6" customWidth="1"/>
    <col min="776" max="776" width="8.44140625" style="6" customWidth="1"/>
    <col min="777" max="777" width="2.88671875" style="6" customWidth="1"/>
    <col min="778" max="778" width="8.44140625" style="6" customWidth="1"/>
    <col min="779" max="779" width="3.5546875" style="6" customWidth="1"/>
    <col min="780" max="780" width="8.44140625" style="6" customWidth="1"/>
    <col min="781" max="781" width="3.5546875" style="6" customWidth="1"/>
    <col min="782" max="782" width="8.44140625" style="6" customWidth="1"/>
    <col min="783" max="783" width="3.5546875" style="6" customWidth="1"/>
    <col min="784" max="784" width="8.44140625" style="6" customWidth="1"/>
    <col min="785" max="785" width="5.109375" style="6" customWidth="1"/>
    <col min="786" max="786" width="8.44140625" style="6" customWidth="1"/>
    <col min="787" max="787" width="3.44140625" style="6" customWidth="1"/>
    <col min="788" max="788" width="8.44140625" style="6" customWidth="1"/>
    <col min="789" max="789" width="3.44140625" style="6" customWidth="1"/>
    <col min="790" max="790" width="8.44140625" style="6" customWidth="1"/>
    <col min="791" max="791" width="3.44140625" style="6" customWidth="1"/>
    <col min="792" max="1029" width="7.6640625" style="6"/>
    <col min="1030" max="1030" width="2.6640625" style="6" customWidth="1"/>
    <col min="1031" max="1031" width="22.6640625" style="6" customWidth="1"/>
    <col min="1032" max="1032" width="8.44140625" style="6" customWidth="1"/>
    <col min="1033" max="1033" width="2.88671875" style="6" customWidth="1"/>
    <col min="1034" max="1034" width="8.44140625" style="6" customWidth="1"/>
    <col min="1035" max="1035" width="3.5546875" style="6" customWidth="1"/>
    <col min="1036" max="1036" width="8.44140625" style="6" customWidth="1"/>
    <col min="1037" max="1037" width="3.5546875" style="6" customWidth="1"/>
    <col min="1038" max="1038" width="8.44140625" style="6" customWidth="1"/>
    <col min="1039" max="1039" width="3.5546875" style="6" customWidth="1"/>
    <col min="1040" max="1040" width="8.44140625" style="6" customWidth="1"/>
    <col min="1041" max="1041" width="5.109375" style="6" customWidth="1"/>
    <col min="1042" max="1042" width="8.44140625" style="6" customWidth="1"/>
    <col min="1043" max="1043" width="3.44140625" style="6" customWidth="1"/>
    <col min="1044" max="1044" width="8.44140625" style="6" customWidth="1"/>
    <col min="1045" max="1045" width="3.44140625" style="6" customWidth="1"/>
    <col min="1046" max="1046" width="8.44140625" style="6" customWidth="1"/>
    <col min="1047" max="1047" width="3.44140625" style="6" customWidth="1"/>
    <col min="1048" max="1285" width="7.6640625" style="6"/>
    <col min="1286" max="1286" width="2.6640625" style="6" customWidth="1"/>
    <col min="1287" max="1287" width="22.6640625" style="6" customWidth="1"/>
    <col min="1288" max="1288" width="8.44140625" style="6" customWidth="1"/>
    <col min="1289" max="1289" width="2.88671875" style="6" customWidth="1"/>
    <col min="1290" max="1290" width="8.44140625" style="6" customWidth="1"/>
    <col min="1291" max="1291" width="3.5546875" style="6" customWidth="1"/>
    <col min="1292" max="1292" width="8.44140625" style="6" customWidth="1"/>
    <col min="1293" max="1293" width="3.5546875" style="6" customWidth="1"/>
    <col min="1294" max="1294" width="8.44140625" style="6" customWidth="1"/>
    <col min="1295" max="1295" width="3.5546875" style="6" customWidth="1"/>
    <col min="1296" max="1296" width="8.44140625" style="6" customWidth="1"/>
    <col min="1297" max="1297" width="5.109375" style="6" customWidth="1"/>
    <col min="1298" max="1298" width="8.44140625" style="6" customWidth="1"/>
    <col min="1299" max="1299" width="3.44140625" style="6" customWidth="1"/>
    <col min="1300" max="1300" width="8.44140625" style="6" customWidth="1"/>
    <col min="1301" max="1301" width="3.44140625" style="6" customWidth="1"/>
    <col min="1302" max="1302" width="8.44140625" style="6" customWidth="1"/>
    <col min="1303" max="1303" width="3.44140625" style="6" customWidth="1"/>
    <col min="1304" max="1541" width="7.6640625" style="6"/>
    <col min="1542" max="1542" width="2.6640625" style="6" customWidth="1"/>
    <col min="1543" max="1543" width="22.6640625" style="6" customWidth="1"/>
    <col min="1544" max="1544" width="8.44140625" style="6" customWidth="1"/>
    <col min="1545" max="1545" width="2.88671875" style="6" customWidth="1"/>
    <col min="1546" max="1546" width="8.44140625" style="6" customWidth="1"/>
    <col min="1547" max="1547" width="3.5546875" style="6" customWidth="1"/>
    <col min="1548" max="1548" width="8.44140625" style="6" customWidth="1"/>
    <col min="1549" max="1549" width="3.5546875" style="6" customWidth="1"/>
    <col min="1550" max="1550" width="8.44140625" style="6" customWidth="1"/>
    <col min="1551" max="1551" width="3.5546875" style="6" customWidth="1"/>
    <col min="1552" max="1552" width="8.44140625" style="6" customWidth="1"/>
    <col min="1553" max="1553" width="5.109375" style="6" customWidth="1"/>
    <col min="1554" max="1554" width="8.44140625" style="6" customWidth="1"/>
    <col min="1555" max="1555" width="3.44140625" style="6" customWidth="1"/>
    <col min="1556" max="1556" width="8.44140625" style="6" customWidth="1"/>
    <col min="1557" max="1557" width="3.44140625" style="6" customWidth="1"/>
    <col min="1558" max="1558" width="8.44140625" style="6" customWidth="1"/>
    <col min="1559" max="1559" width="3.44140625" style="6" customWidth="1"/>
    <col min="1560" max="1797" width="7.6640625" style="6"/>
    <col min="1798" max="1798" width="2.6640625" style="6" customWidth="1"/>
    <col min="1799" max="1799" width="22.6640625" style="6" customWidth="1"/>
    <col min="1800" max="1800" width="8.44140625" style="6" customWidth="1"/>
    <col min="1801" max="1801" width="2.88671875" style="6" customWidth="1"/>
    <col min="1802" max="1802" width="8.44140625" style="6" customWidth="1"/>
    <col min="1803" max="1803" width="3.5546875" style="6" customWidth="1"/>
    <col min="1804" max="1804" width="8.44140625" style="6" customWidth="1"/>
    <col min="1805" max="1805" width="3.5546875" style="6" customWidth="1"/>
    <col min="1806" max="1806" width="8.44140625" style="6" customWidth="1"/>
    <col min="1807" max="1807" width="3.5546875" style="6" customWidth="1"/>
    <col min="1808" max="1808" width="8.44140625" style="6" customWidth="1"/>
    <col min="1809" max="1809" width="5.109375" style="6" customWidth="1"/>
    <col min="1810" max="1810" width="8.44140625" style="6" customWidth="1"/>
    <col min="1811" max="1811" width="3.44140625" style="6" customWidth="1"/>
    <col min="1812" max="1812" width="8.44140625" style="6" customWidth="1"/>
    <col min="1813" max="1813" width="3.44140625" style="6" customWidth="1"/>
    <col min="1814" max="1814" width="8.44140625" style="6" customWidth="1"/>
    <col min="1815" max="1815" width="3.44140625" style="6" customWidth="1"/>
    <col min="1816" max="2053" width="7.6640625" style="6"/>
    <col min="2054" max="2054" width="2.6640625" style="6" customWidth="1"/>
    <col min="2055" max="2055" width="22.6640625" style="6" customWidth="1"/>
    <col min="2056" max="2056" width="8.44140625" style="6" customWidth="1"/>
    <col min="2057" max="2057" width="2.88671875" style="6" customWidth="1"/>
    <col min="2058" max="2058" width="8.44140625" style="6" customWidth="1"/>
    <col min="2059" max="2059" width="3.5546875" style="6" customWidth="1"/>
    <col min="2060" max="2060" width="8.44140625" style="6" customWidth="1"/>
    <col min="2061" max="2061" width="3.5546875" style="6" customWidth="1"/>
    <col min="2062" max="2062" width="8.44140625" style="6" customWidth="1"/>
    <col min="2063" max="2063" width="3.5546875" style="6" customWidth="1"/>
    <col min="2064" max="2064" width="8.44140625" style="6" customWidth="1"/>
    <col min="2065" max="2065" width="5.109375" style="6" customWidth="1"/>
    <col min="2066" max="2066" width="8.44140625" style="6" customWidth="1"/>
    <col min="2067" max="2067" width="3.44140625" style="6" customWidth="1"/>
    <col min="2068" max="2068" width="8.44140625" style="6" customWidth="1"/>
    <col min="2069" max="2069" width="3.44140625" style="6" customWidth="1"/>
    <col min="2070" max="2070" width="8.44140625" style="6" customWidth="1"/>
    <col min="2071" max="2071" width="3.44140625" style="6" customWidth="1"/>
    <col min="2072" max="2309" width="7.6640625" style="6"/>
    <col min="2310" max="2310" width="2.6640625" style="6" customWidth="1"/>
    <col min="2311" max="2311" width="22.6640625" style="6" customWidth="1"/>
    <col min="2312" max="2312" width="8.44140625" style="6" customWidth="1"/>
    <col min="2313" max="2313" width="2.88671875" style="6" customWidth="1"/>
    <col min="2314" max="2314" width="8.44140625" style="6" customWidth="1"/>
    <col min="2315" max="2315" width="3.5546875" style="6" customWidth="1"/>
    <col min="2316" max="2316" width="8.44140625" style="6" customWidth="1"/>
    <col min="2317" max="2317" width="3.5546875" style="6" customWidth="1"/>
    <col min="2318" max="2318" width="8.44140625" style="6" customWidth="1"/>
    <col min="2319" max="2319" width="3.5546875" style="6" customWidth="1"/>
    <col min="2320" max="2320" width="8.44140625" style="6" customWidth="1"/>
    <col min="2321" max="2321" width="5.109375" style="6" customWidth="1"/>
    <col min="2322" max="2322" width="8.44140625" style="6" customWidth="1"/>
    <col min="2323" max="2323" width="3.44140625" style="6" customWidth="1"/>
    <col min="2324" max="2324" width="8.44140625" style="6" customWidth="1"/>
    <col min="2325" max="2325" width="3.44140625" style="6" customWidth="1"/>
    <col min="2326" max="2326" width="8.44140625" style="6" customWidth="1"/>
    <col min="2327" max="2327" width="3.44140625" style="6" customWidth="1"/>
    <col min="2328" max="2565" width="7.6640625" style="6"/>
    <col min="2566" max="2566" width="2.6640625" style="6" customWidth="1"/>
    <col min="2567" max="2567" width="22.6640625" style="6" customWidth="1"/>
    <col min="2568" max="2568" width="8.44140625" style="6" customWidth="1"/>
    <col min="2569" max="2569" width="2.88671875" style="6" customWidth="1"/>
    <col min="2570" max="2570" width="8.44140625" style="6" customWidth="1"/>
    <col min="2571" max="2571" width="3.5546875" style="6" customWidth="1"/>
    <col min="2572" max="2572" width="8.44140625" style="6" customWidth="1"/>
    <col min="2573" max="2573" width="3.5546875" style="6" customWidth="1"/>
    <col min="2574" max="2574" width="8.44140625" style="6" customWidth="1"/>
    <col min="2575" max="2575" width="3.5546875" style="6" customWidth="1"/>
    <col min="2576" max="2576" width="8.44140625" style="6" customWidth="1"/>
    <col min="2577" max="2577" width="5.109375" style="6" customWidth="1"/>
    <col min="2578" max="2578" width="8.44140625" style="6" customWidth="1"/>
    <col min="2579" max="2579" width="3.44140625" style="6" customWidth="1"/>
    <col min="2580" max="2580" width="8.44140625" style="6" customWidth="1"/>
    <col min="2581" max="2581" width="3.44140625" style="6" customWidth="1"/>
    <col min="2582" max="2582" width="8.44140625" style="6" customWidth="1"/>
    <col min="2583" max="2583" width="3.44140625" style="6" customWidth="1"/>
    <col min="2584" max="2821" width="7.6640625" style="6"/>
    <col min="2822" max="2822" width="2.6640625" style="6" customWidth="1"/>
    <col min="2823" max="2823" width="22.6640625" style="6" customWidth="1"/>
    <col min="2824" max="2824" width="8.44140625" style="6" customWidth="1"/>
    <col min="2825" max="2825" width="2.88671875" style="6" customWidth="1"/>
    <col min="2826" max="2826" width="8.44140625" style="6" customWidth="1"/>
    <col min="2827" max="2827" width="3.5546875" style="6" customWidth="1"/>
    <col min="2828" max="2828" width="8.44140625" style="6" customWidth="1"/>
    <col min="2829" max="2829" width="3.5546875" style="6" customWidth="1"/>
    <col min="2830" max="2830" width="8.44140625" style="6" customWidth="1"/>
    <col min="2831" max="2831" width="3.5546875" style="6" customWidth="1"/>
    <col min="2832" max="2832" width="8.44140625" style="6" customWidth="1"/>
    <col min="2833" max="2833" width="5.109375" style="6" customWidth="1"/>
    <col min="2834" max="2834" width="8.44140625" style="6" customWidth="1"/>
    <col min="2835" max="2835" width="3.44140625" style="6" customWidth="1"/>
    <col min="2836" max="2836" width="8.44140625" style="6" customWidth="1"/>
    <col min="2837" max="2837" width="3.44140625" style="6" customWidth="1"/>
    <col min="2838" max="2838" width="8.44140625" style="6" customWidth="1"/>
    <col min="2839" max="2839" width="3.44140625" style="6" customWidth="1"/>
    <col min="2840" max="3077" width="7.6640625" style="6"/>
    <col min="3078" max="3078" width="2.6640625" style="6" customWidth="1"/>
    <col min="3079" max="3079" width="22.6640625" style="6" customWidth="1"/>
    <col min="3080" max="3080" width="8.44140625" style="6" customWidth="1"/>
    <col min="3081" max="3081" width="2.88671875" style="6" customWidth="1"/>
    <col min="3082" max="3082" width="8.44140625" style="6" customWidth="1"/>
    <col min="3083" max="3083" width="3.5546875" style="6" customWidth="1"/>
    <col min="3084" max="3084" width="8.44140625" style="6" customWidth="1"/>
    <col min="3085" max="3085" width="3.5546875" style="6" customWidth="1"/>
    <col min="3086" max="3086" width="8.44140625" style="6" customWidth="1"/>
    <col min="3087" max="3087" width="3.5546875" style="6" customWidth="1"/>
    <col min="3088" max="3088" width="8.44140625" style="6" customWidth="1"/>
    <col min="3089" max="3089" width="5.109375" style="6" customWidth="1"/>
    <col min="3090" max="3090" width="8.44140625" style="6" customWidth="1"/>
    <col min="3091" max="3091" width="3.44140625" style="6" customWidth="1"/>
    <col min="3092" max="3092" width="8.44140625" style="6" customWidth="1"/>
    <col min="3093" max="3093" width="3.44140625" style="6" customWidth="1"/>
    <col min="3094" max="3094" width="8.44140625" style="6" customWidth="1"/>
    <col min="3095" max="3095" width="3.44140625" style="6" customWidth="1"/>
    <col min="3096" max="3333" width="7.6640625" style="6"/>
    <col min="3334" max="3334" width="2.6640625" style="6" customWidth="1"/>
    <col min="3335" max="3335" width="22.6640625" style="6" customWidth="1"/>
    <col min="3336" max="3336" width="8.44140625" style="6" customWidth="1"/>
    <col min="3337" max="3337" width="2.88671875" style="6" customWidth="1"/>
    <col min="3338" max="3338" width="8.44140625" style="6" customWidth="1"/>
    <col min="3339" max="3339" width="3.5546875" style="6" customWidth="1"/>
    <col min="3340" max="3340" width="8.44140625" style="6" customWidth="1"/>
    <col min="3341" max="3341" width="3.5546875" style="6" customWidth="1"/>
    <col min="3342" max="3342" width="8.44140625" style="6" customWidth="1"/>
    <col min="3343" max="3343" width="3.5546875" style="6" customWidth="1"/>
    <col min="3344" max="3344" width="8.44140625" style="6" customWidth="1"/>
    <col min="3345" max="3345" width="5.109375" style="6" customWidth="1"/>
    <col min="3346" max="3346" width="8.44140625" style="6" customWidth="1"/>
    <col min="3347" max="3347" width="3.44140625" style="6" customWidth="1"/>
    <col min="3348" max="3348" width="8.44140625" style="6" customWidth="1"/>
    <col min="3349" max="3349" width="3.44140625" style="6" customWidth="1"/>
    <col min="3350" max="3350" width="8.44140625" style="6" customWidth="1"/>
    <col min="3351" max="3351" width="3.44140625" style="6" customWidth="1"/>
    <col min="3352" max="3589" width="7.6640625" style="6"/>
    <col min="3590" max="3590" width="2.6640625" style="6" customWidth="1"/>
    <col min="3591" max="3591" width="22.6640625" style="6" customWidth="1"/>
    <col min="3592" max="3592" width="8.44140625" style="6" customWidth="1"/>
    <col min="3593" max="3593" width="2.88671875" style="6" customWidth="1"/>
    <col min="3594" max="3594" width="8.44140625" style="6" customWidth="1"/>
    <col min="3595" max="3595" width="3.5546875" style="6" customWidth="1"/>
    <col min="3596" max="3596" width="8.44140625" style="6" customWidth="1"/>
    <col min="3597" max="3597" width="3.5546875" style="6" customWidth="1"/>
    <col min="3598" max="3598" width="8.44140625" style="6" customWidth="1"/>
    <col min="3599" max="3599" width="3.5546875" style="6" customWidth="1"/>
    <col min="3600" max="3600" width="8.44140625" style="6" customWidth="1"/>
    <col min="3601" max="3601" width="5.109375" style="6" customWidth="1"/>
    <col min="3602" max="3602" width="8.44140625" style="6" customWidth="1"/>
    <col min="3603" max="3603" width="3.44140625" style="6" customWidth="1"/>
    <col min="3604" max="3604" width="8.44140625" style="6" customWidth="1"/>
    <col min="3605" max="3605" width="3.44140625" style="6" customWidth="1"/>
    <col min="3606" max="3606" width="8.44140625" style="6" customWidth="1"/>
    <col min="3607" max="3607" width="3.44140625" style="6" customWidth="1"/>
    <col min="3608" max="3845" width="7.6640625" style="6"/>
    <col min="3846" max="3846" width="2.6640625" style="6" customWidth="1"/>
    <col min="3847" max="3847" width="22.6640625" style="6" customWidth="1"/>
    <col min="3848" max="3848" width="8.44140625" style="6" customWidth="1"/>
    <col min="3849" max="3849" width="2.88671875" style="6" customWidth="1"/>
    <col min="3850" max="3850" width="8.44140625" style="6" customWidth="1"/>
    <col min="3851" max="3851" width="3.5546875" style="6" customWidth="1"/>
    <col min="3852" max="3852" width="8.44140625" style="6" customWidth="1"/>
    <col min="3853" max="3853" width="3.5546875" style="6" customWidth="1"/>
    <col min="3854" max="3854" width="8.44140625" style="6" customWidth="1"/>
    <col min="3855" max="3855" width="3.5546875" style="6" customWidth="1"/>
    <col min="3856" max="3856" width="8.44140625" style="6" customWidth="1"/>
    <col min="3857" max="3857" width="5.109375" style="6" customWidth="1"/>
    <col min="3858" max="3858" width="8.44140625" style="6" customWidth="1"/>
    <col min="3859" max="3859" width="3.44140625" style="6" customWidth="1"/>
    <col min="3860" max="3860" width="8.44140625" style="6" customWidth="1"/>
    <col min="3861" max="3861" width="3.44140625" style="6" customWidth="1"/>
    <col min="3862" max="3862" width="8.44140625" style="6" customWidth="1"/>
    <col min="3863" max="3863" width="3.44140625" style="6" customWidth="1"/>
    <col min="3864" max="4101" width="7.6640625" style="6"/>
    <col min="4102" max="4102" width="2.6640625" style="6" customWidth="1"/>
    <col min="4103" max="4103" width="22.6640625" style="6" customWidth="1"/>
    <col min="4104" max="4104" width="8.44140625" style="6" customWidth="1"/>
    <col min="4105" max="4105" width="2.88671875" style="6" customWidth="1"/>
    <col min="4106" max="4106" width="8.44140625" style="6" customWidth="1"/>
    <col min="4107" max="4107" width="3.5546875" style="6" customWidth="1"/>
    <col min="4108" max="4108" width="8.44140625" style="6" customWidth="1"/>
    <col min="4109" max="4109" width="3.5546875" style="6" customWidth="1"/>
    <col min="4110" max="4110" width="8.44140625" style="6" customWidth="1"/>
    <col min="4111" max="4111" width="3.5546875" style="6" customWidth="1"/>
    <col min="4112" max="4112" width="8.44140625" style="6" customWidth="1"/>
    <col min="4113" max="4113" width="5.109375" style="6" customWidth="1"/>
    <col min="4114" max="4114" width="8.44140625" style="6" customWidth="1"/>
    <col min="4115" max="4115" width="3.44140625" style="6" customWidth="1"/>
    <col min="4116" max="4116" width="8.44140625" style="6" customWidth="1"/>
    <col min="4117" max="4117" width="3.44140625" style="6" customWidth="1"/>
    <col min="4118" max="4118" width="8.44140625" style="6" customWidth="1"/>
    <col min="4119" max="4119" width="3.44140625" style="6" customWidth="1"/>
    <col min="4120" max="4357" width="7.6640625" style="6"/>
    <col min="4358" max="4358" width="2.6640625" style="6" customWidth="1"/>
    <col min="4359" max="4359" width="22.6640625" style="6" customWidth="1"/>
    <col min="4360" max="4360" width="8.44140625" style="6" customWidth="1"/>
    <col min="4361" max="4361" width="2.88671875" style="6" customWidth="1"/>
    <col min="4362" max="4362" width="8.44140625" style="6" customWidth="1"/>
    <col min="4363" max="4363" width="3.5546875" style="6" customWidth="1"/>
    <col min="4364" max="4364" width="8.44140625" style="6" customWidth="1"/>
    <col min="4365" max="4365" width="3.5546875" style="6" customWidth="1"/>
    <col min="4366" max="4366" width="8.44140625" style="6" customWidth="1"/>
    <col min="4367" max="4367" width="3.5546875" style="6" customWidth="1"/>
    <col min="4368" max="4368" width="8.44140625" style="6" customWidth="1"/>
    <col min="4369" max="4369" width="5.109375" style="6" customWidth="1"/>
    <col min="4370" max="4370" width="8.44140625" style="6" customWidth="1"/>
    <col min="4371" max="4371" width="3.44140625" style="6" customWidth="1"/>
    <col min="4372" max="4372" width="8.44140625" style="6" customWidth="1"/>
    <col min="4373" max="4373" width="3.44140625" style="6" customWidth="1"/>
    <col min="4374" max="4374" width="8.44140625" style="6" customWidth="1"/>
    <col min="4375" max="4375" width="3.44140625" style="6" customWidth="1"/>
    <col min="4376" max="4613" width="7.6640625" style="6"/>
    <col min="4614" max="4614" width="2.6640625" style="6" customWidth="1"/>
    <col min="4615" max="4615" width="22.6640625" style="6" customWidth="1"/>
    <col min="4616" max="4616" width="8.44140625" style="6" customWidth="1"/>
    <col min="4617" max="4617" width="2.88671875" style="6" customWidth="1"/>
    <col min="4618" max="4618" width="8.44140625" style="6" customWidth="1"/>
    <col min="4619" max="4619" width="3.5546875" style="6" customWidth="1"/>
    <col min="4620" max="4620" width="8.44140625" style="6" customWidth="1"/>
    <col min="4621" max="4621" width="3.5546875" style="6" customWidth="1"/>
    <col min="4622" max="4622" width="8.44140625" style="6" customWidth="1"/>
    <col min="4623" max="4623" width="3.5546875" style="6" customWidth="1"/>
    <col min="4624" max="4624" width="8.44140625" style="6" customWidth="1"/>
    <col min="4625" max="4625" width="5.109375" style="6" customWidth="1"/>
    <col min="4626" max="4626" width="8.44140625" style="6" customWidth="1"/>
    <col min="4627" max="4627" width="3.44140625" style="6" customWidth="1"/>
    <col min="4628" max="4628" width="8.44140625" style="6" customWidth="1"/>
    <col min="4629" max="4629" width="3.44140625" style="6" customWidth="1"/>
    <col min="4630" max="4630" width="8.44140625" style="6" customWidth="1"/>
    <col min="4631" max="4631" width="3.44140625" style="6" customWidth="1"/>
    <col min="4632" max="4869" width="7.6640625" style="6"/>
    <col min="4870" max="4870" width="2.6640625" style="6" customWidth="1"/>
    <col min="4871" max="4871" width="22.6640625" style="6" customWidth="1"/>
    <col min="4872" max="4872" width="8.44140625" style="6" customWidth="1"/>
    <col min="4873" max="4873" width="2.88671875" style="6" customWidth="1"/>
    <col min="4874" max="4874" width="8.44140625" style="6" customWidth="1"/>
    <col min="4875" max="4875" width="3.5546875" style="6" customWidth="1"/>
    <col min="4876" max="4876" width="8.44140625" style="6" customWidth="1"/>
    <col min="4877" max="4877" width="3.5546875" style="6" customWidth="1"/>
    <col min="4878" max="4878" width="8.44140625" style="6" customWidth="1"/>
    <col min="4879" max="4879" width="3.5546875" style="6" customWidth="1"/>
    <col min="4880" max="4880" width="8.44140625" style="6" customWidth="1"/>
    <col min="4881" max="4881" width="5.109375" style="6" customWidth="1"/>
    <col min="4882" max="4882" width="8.44140625" style="6" customWidth="1"/>
    <col min="4883" max="4883" width="3.44140625" style="6" customWidth="1"/>
    <col min="4884" max="4884" width="8.44140625" style="6" customWidth="1"/>
    <col min="4885" max="4885" width="3.44140625" style="6" customWidth="1"/>
    <col min="4886" max="4886" width="8.44140625" style="6" customWidth="1"/>
    <col min="4887" max="4887" width="3.44140625" style="6" customWidth="1"/>
    <col min="4888" max="5125" width="7.6640625" style="6"/>
    <col min="5126" max="5126" width="2.6640625" style="6" customWidth="1"/>
    <col min="5127" max="5127" width="22.6640625" style="6" customWidth="1"/>
    <col min="5128" max="5128" width="8.44140625" style="6" customWidth="1"/>
    <col min="5129" max="5129" width="2.88671875" style="6" customWidth="1"/>
    <col min="5130" max="5130" width="8.44140625" style="6" customWidth="1"/>
    <col min="5131" max="5131" width="3.5546875" style="6" customWidth="1"/>
    <col min="5132" max="5132" width="8.44140625" style="6" customWidth="1"/>
    <col min="5133" max="5133" width="3.5546875" style="6" customWidth="1"/>
    <col min="5134" max="5134" width="8.44140625" style="6" customWidth="1"/>
    <col min="5135" max="5135" width="3.5546875" style="6" customWidth="1"/>
    <col min="5136" max="5136" width="8.44140625" style="6" customWidth="1"/>
    <col min="5137" max="5137" width="5.109375" style="6" customWidth="1"/>
    <col min="5138" max="5138" width="8.44140625" style="6" customWidth="1"/>
    <col min="5139" max="5139" width="3.44140625" style="6" customWidth="1"/>
    <col min="5140" max="5140" width="8.44140625" style="6" customWidth="1"/>
    <col min="5141" max="5141" width="3.44140625" style="6" customWidth="1"/>
    <col min="5142" max="5142" width="8.44140625" style="6" customWidth="1"/>
    <col min="5143" max="5143" width="3.44140625" style="6" customWidth="1"/>
    <col min="5144" max="5381" width="7.6640625" style="6"/>
    <col min="5382" max="5382" width="2.6640625" style="6" customWidth="1"/>
    <col min="5383" max="5383" width="22.6640625" style="6" customWidth="1"/>
    <col min="5384" max="5384" width="8.44140625" style="6" customWidth="1"/>
    <col min="5385" max="5385" width="2.88671875" style="6" customWidth="1"/>
    <col min="5386" max="5386" width="8.44140625" style="6" customWidth="1"/>
    <col min="5387" max="5387" width="3.5546875" style="6" customWidth="1"/>
    <col min="5388" max="5388" width="8.44140625" style="6" customWidth="1"/>
    <col min="5389" max="5389" width="3.5546875" style="6" customWidth="1"/>
    <col min="5390" max="5390" width="8.44140625" style="6" customWidth="1"/>
    <col min="5391" max="5391" width="3.5546875" style="6" customWidth="1"/>
    <col min="5392" max="5392" width="8.44140625" style="6" customWidth="1"/>
    <col min="5393" max="5393" width="5.109375" style="6" customWidth="1"/>
    <col min="5394" max="5394" width="8.44140625" style="6" customWidth="1"/>
    <col min="5395" max="5395" width="3.44140625" style="6" customWidth="1"/>
    <col min="5396" max="5396" width="8.44140625" style="6" customWidth="1"/>
    <col min="5397" max="5397" width="3.44140625" style="6" customWidth="1"/>
    <col min="5398" max="5398" width="8.44140625" style="6" customWidth="1"/>
    <col min="5399" max="5399" width="3.44140625" style="6" customWidth="1"/>
    <col min="5400" max="5637" width="7.6640625" style="6"/>
    <col min="5638" max="5638" width="2.6640625" style="6" customWidth="1"/>
    <col min="5639" max="5639" width="22.6640625" style="6" customWidth="1"/>
    <col min="5640" max="5640" width="8.44140625" style="6" customWidth="1"/>
    <col min="5641" max="5641" width="2.88671875" style="6" customWidth="1"/>
    <col min="5642" max="5642" width="8.44140625" style="6" customWidth="1"/>
    <col min="5643" max="5643" width="3.5546875" style="6" customWidth="1"/>
    <col min="5644" max="5644" width="8.44140625" style="6" customWidth="1"/>
    <col min="5645" max="5645" width="3.5546875" style="6" customWidth="1"/>
    <col min="5646" max="5646" width="8.44140625" style="6" customWidth="1"/>
    <col min="5647" max="5647" width="3.5546875" style="6" customWidth="1"/>
    <col min="5648" max="5648" width="8.44140625" style="6" customWidth="1"/>
    <col min="5649" max="5649" width="5.109375" style="6" customWidth="1"/>
    <col min="5650" max="5650" width="8.44140625" style="6" customWidth="1"/>
    <col min="5651" max="5651" width="3.44140625" style="6" customWidth="1"/>
    <col min="5652" max="5652" width="8.44140625" style="6" customWidth="1"/>
    <col min="5653" max="5653" width="3.44140625" style="6" customWidth="1"/>
    <col min="5654" max="5654" width="8.44140625" style="6" customWidth="1"/>
    <col min="5655" max="5655" width="3.44140625" style="6" customWidth="1"/>
    <col min="5656" max="5893" width="7.6640625" style="6"/>
    <col min="5894" max="5894" width="2.6640625" style="6" customWidth="1"/>
    <col min="5895" max="5895" width="22.6640625" style="6" customWidth="1"/>
    <col min="5896" max="5896" width="8.44140625" style="6" customWidth="1"/>
    <col min="5897" max="5897" width="2.88671875" style="6" customWidth="1"/>
    <col min="5898" max="5898" width="8.44140625" style="6" customWidth="1"/>
    <col min="5899" max="5899" width="3.5546875" style="6" customWidth="1"/>
    <col min="5900" max="5900" width="8.44140625" style="6" customWidth="1"/>
    <col min="5901" max="5901" width="3.5546875" style="6" customWidth="1"/>
    <col min="5902" max="5902" width="8.44140625" style="6" customWidth="1"/>
    <col min="5903" max="5903" width="3.5546875" style="6" customWidth="1"/>
    <col min="5904" max="5904" width="8.44140625" style="6" customWidth="1"/>
    <col min="5905" max="5905" width="5.109375" style="6" customWidth="1"/>
    <col min="5906" max="5906" width="8.44140625" style="6" customWidth="1"/>
    <col min="5907" max="5907" width="3.44140625" style="6" customWidth="1"/>
    <col min="5908" max="5908" width="8.44140625" style="6" customWidth="1"/>
    <col min="5909" max="5909" width="3.44140625" style="6" customWidth="1"/>
    <col min="5910" max="5910" width="8.44140625" style="6" customWidth="1"/>
    <col min="5911" max="5911" width="3.44140625" style="6" customWidth="1"/>
    <col min="5912" max="6149" width="7.6640625" style="6"/>
    <col min="6150" max="6150" width="2.6640625" style="6" customWidth="1"/>
    <col min="6151" max="6151" width="22.6640625" style="6" customWidth="1"/>
    <col min="6152" max="6152" width="8.44140625" style="6" customWidth="1"/>
    <col min="6153" max="6153" width="2.88671875" style="6" customWidth="1"/>
    <col min="6154" max="6154" width="8.44140625" style="6" customWidth="1"/>
    <col min="6155" max="6155" width="3.5546875" style="6" customWidth="1"/>
    <col min="6156" max="6156" width="8.44140625" style="6" customWidth="1"/>
    <col min="6157" max="6157" width="3.5546875" style="6" customWidth="1"/>
    <col min="6158" max="6158" width="8.44140625" style="6" customWidth="1"/>
    <col min="6159" max="6159" width="3.5546875" style="6" customWidth="1"/>
    <col min="6160" max="6160" width="8.44140625" style="6" customWidth="1"/>
    <col min="6161" max="6161" width="5.109375" style="6" customWidth="1"/>
    <col min="6162" max="6162" width="8.44140625" style="6" customWidth="1"/>
    <col min="6163" max="6163" width="3.44140625" style="6" customWidth="1"/>
    <col min="6164" max="6164" width="8.44140625" style="6" customWidth="1"/>
    <col min="6165" max="6165" width="3.44140625" style="6" customWidth="1"/>
    <col min="6166" max="6166" width="8.44140625" style="6" customWidth="1"/>
    <col min="6167" max="6167" width="3.44140625" style="6" customWidth="1"/>
    <col min="6168" max="6405" width="7.6640625" style="6"/>
    <col min="6406" max="6406" width="2.6640625" style="6" customWidth="1"/>
    <col min="6407" max="6407" width="22.6640625" style="6" customWidth="1"/>
    <col min="6408" max="6408" width="8.44140625" style="6" customWidth="1"/>
    <col min="6409" max="6409" width="2.88671875" style="6" customWidth="1"/>
    <col min="6410" max="6410" width="8.44140625" style="6" customWidth="1"/>
    <col min="6411" max="6411" width="3.5546875" style="6" customWidth="1"/>
    <col min="6412" max="6412" width="8.44140625" style="6" customWidth="1"/>
    <col min="6413" max="6413" width="3.5546875" style="6" customWidth="1"/>
    <col min="6414" max="6414" width="8.44140625" style="6" customWidth="1"/>
    <col min="6415" max="6415" width="3.5546875" style="6" customWidth="1"/>
    <col min="6416" max="6416" width="8.44140625" style="6" customWidth="1"/>
    <col min="6417" max="6417" width="5.109375" style="6" customWidth="1"/>
    <col min="6418" max="6418" width="8.44140625" style="6" customWidth="1"/>
    <col min="6419" max="6419" width="3.44140625" style="6" customWidth="1"/>
    <col min="6420" max="6420" width="8.44140625" style="6" customWidth="1"/>
    <col min="6421" max="6421" width="3.44140625" style="6" customWidth="1"/>
    <col min="6422" max="6422" width="8.44140625" style="6" customWidth="1"/>
    <col min="6423" max="6423" width="3.44140625" style="6" customWidth="1"/>
    <col min="6424" max="6661" width="7.6640625" style="6"/>
    <col min="6662" max="6662" width="2.6640625" style="6" customWidth="1"/>
    <col min="6663" max="6663" width="22.6640625" style="6" customWidth="1"/>
    <col min="6664" max="6664" width="8.44140625" style="6" customWidth="1"/>
    <col min="6665" max="6665" width="2.88671875" style="6" customWidth="1"/>
    <col min="6666" max="6666" width="8.44140625" style="6" customWidth="1"/>
    <col min="6667" max="6667" width="3.5546875" style="6" customWidth="1"/>
    <col min="6668" max="6668" width="8.44140625" style="6" customWidth="1"/>
    <col min="6669" max="6669" width="3.5546875" style="6" customWidth="1"/>
    <col min="6670" max="6670" width="8.44140625" style="6" customWidth="1"/>
    <col min="6671" max="6671" width="3.5546875" style="6" customWidth="1"/>
    <col min="6672" max="6672" width="8.44140625" style="6" customWidth="1"/>
    <col min="6673" max="6673" width="5.109375" style="6" customWidth="1"/>
    <col min="6674" max="6674" width="8.44140625" style="6" customWidth="1"/>
    <col min="6675" max="6675" width="3.44140625" style="6" customWidth="1"/>
    <col min="6676" max="6676" width="8.44140625" style="6" customWidth="1"/>
    <col min="6677" max="6677" width="3.44140625" style="6" customWidth="1"/>
    <col min="6678" max="6678" width="8.44140625" style="6" customWidth="1"/>
    <col min="6679" max="6679" width="3.44140625" style="6" customWidth="1"/>
    <col min="6680" max="6917" width="7.6640625" style="6"/>
    <col min="6918" max="6918" width="2.6640625" style="6" customWidth="1"/>
    <col min="6919" max="6919" width="22.6640625" style="6" customWidth="1"/>
    <col min="6920" max="6920" width="8.44140625" style="6" customWidth="1"/>
    <col min="6921" max="6921" width="2.88671875" style="6" customWidth="1"/>
    <col min="6922" max="6922" width="8.44140625" style="6" customWidth="1"/>
    <col min="6923" max="6923" width="3.5546875" style="6" customWidth="1"/>
    <col min="6924" max="6924" width="8.44140625" style="6" customWidth="1"/>
    <col min="6925" max="6925" width="3.5546875" style="6" customWidth="1"/>
    <col min="6926" max="6926" width="8.44140625" style="6" customWidth="1"/>
    <col min="6927" max="6927" width="3.5546875" style="6" customWidth="1"/>
    <col min="6928" max="6928" width="8.44140625" style="6" customWidth="1"/>
    <col min="6929" max="6929" width="5.109375" style="6" customWidth="1"/>
    <col min="6930" max="6930" width="8.44140625" style="6" customWidth="1"/>
    <col min="6931" max="6931" width="3.44140625" style="6" customWidth="1"/>
    <col min="6932" max="6932" width="8.44140625" style="6" customWidth="1"/>
    <col min="6933" max="6933" width="3.44140625" style="6" customWidth="1"/>
    <col min="6934" max="6934" width="8.44140625" style="6" customWidth="1"/>
    <col min="6935" max="6935" width="3.44140625" style="6" customWidth="1"/>
    <col min="6936" max="7173" width="7.6640625" style="6"/>
    <col min="7174" max="7174" width="2.6640625" style="6" customWidth="1"/>
    <col min="7175" max="7175" width="22.6640625" style="6" customWidth="1"/>
    <col min="7176" max="7176" width="8.44140625" style="6" customWidth="1"/>
    <col min="7177" max="7177" width="2.88671875" style="6" customWidth="1"/>
    <col min="7178" max="7178" width="8.44140625" style="6" customWidth="1"/>
    <col min="7179" max="7179" width="3.5546875" style="6" customWidth="1"/>
    <col min="7180" max="7180" width="8.44140625" style="6" customWidth="1"/>
    <col min="7181" max="7181" width="3.5546875" style="6" customWidth="1"/>
    <col min="7182" max="7182" width="8.44140625" style="6" customWidth="1"/>
    <col min="7183" max="7183" width="3.5546875" style="6" customWidth="1"/>
    <col min="7184" max="7184" width="8.44140625" style="6" customWidth="1"/>
    <col min="7185" max="7185" width="5.109375" style="6" customWidth="1"/>
    <col min="7186" max="7186" width="8.44140625" style="6" customWidth="1"/>
    <col min="7187" max="7187" width="3.44140625" style="6" customWidth="1"/>
    <col min="7188" max="7188" width="8.44140625" style="6" customWidth="1"/>
    <col min="7189" max="7189" width="3.44140625" style="6" customWidth="1"/>
    <col min="7190" max="7190" width="8.44140625" style="6" customWidth="1"/>
    <col min="7191" max="7191" width="3.44140625" style="6" customWidth="1"/>
    <col min="7192" max="7429" width="7.6640625" style="6"/>
    <col min="7430" max="7430" width="2.6640625" style="6" customWidth="1"/>
    <col min="7431" max="7431" width="22.6640625" style="6" customWidth="1"/>
    <col min="7432" max="7432" width="8.44140625" style="6" customWidth="1"/>
    <col min="7433" max="7433" width="2.88671875" style="6" customWidth="1"/>
    <col min="7434" max="7434" width="8.44140625" style="6" customWidth="1"/>
    <col min="7435" max="7435" width="3.5546875" style="6" customWidth="1"/>
    <col min="7436" max="7436" width="8.44140625" style="6" customWidth="1"/>
    <col min="7437" max="7437" width="3.5546875" style="6" customWidth="1"/>
    <col min="7438" max="7438" width="8.44140625" style="6" customWidth="1"/>
    <col min="7439" max="7439" width="3.5546875" style="6" customWidth="1"/>
    <col min="7440" max="7440" width="8.44140625" style="6" customWidth="1"/>
    <col min="7441" max="7441" width="5.109375" style="6" customWidth="1"/>
    <col min="7442" max="7442" width="8.44140625" style="6" customWidth="1"/>
    <col min="7443" max="7443" width="3.44140625" style="6" customWidth="1"/>
    <col min="7444" max="7444" width="8.44140625" style="6" customWidth="1"/>
    <col min="7445" max="7445" width="3.44140625" style="6" customWidth="1"/>
    <col min="7446" max="7446" width="8.44140625" style="6" customWidth="1"/>
    <col min="7447" max="7447" width="3.44140625" style="6" customWidth="1"/>
    <col min="7448" max="7685" width="7.6640625" style="6"/>
    <col min="7686" max="7686" width="2.6640625" style="6" customWidth="1"/>
    <col min="7687" max="7687" width="22.6640625" style="6" customWidth="1"/>
    <col min="7688" max="7688" width="8.44140625" style="6" customWidth="1"/>
    <col min="7689" max="7689" width="2.88671875" style="6" customWidth="1"/>
    <col min="7690" max="7690" width="8.44140625" style="6" customWidth="1"/>
    <col min="7691" max="7691" width="3.5546875" style="6" customWidth="1"/>
    <col min="7692" max="7692" width="8.44140625" style="6" customWidth="1"/>
    <col min="7693" max="7693" width="3.5546875" style="6" customWidth="1"/>
    <col min="7694" max="7694" width="8.44140625" style="6" customWidth="1"/>
    <col min="7695" max="7695" width="3.5546875" style="6" customWidth="1"/>
    <col min="7696" max="7696" width="8.44140625" style="6" customWidth="1"/>
    <col min="7697" max="7697" width="5.109375" style="6" customWidth="1"/>
    <col min="7698" max="7698" width="8.44140625" style="6" customWidth="1"/>
    <col min="7699" max="7699" width="3.44140625" style="6" customWidth="1"/>
    <col min="7700" max="7700" width="8.44140625" style="6" customWidth="1"/>
    <col min="7701" max="7701" width="3.44140625" style="6" customWidth="1"/>
    <col min="7702" max="7702" width="8.44140625" style="6" customWidth="1"/>
    <col min="7703" max="7703" width="3.44140625" style="6" customWidth="1"/>
    <col min="7704" max="7941" width="7.6640625" style="6"/>
    <col min="7942" max="7942" width="2.6640625" style="6" customWidth="1"/>
    <col min="7943" max="7943" width="22.6640625" style="6" customWidth="1"/>
    <col min="7944" max="7944" width="8.44140625" style="6" customWidth="1"/>
    <col min="7945" max="7945" width="2.88671875" style="6" customWidth="1"/>
    <col min="7946" max="7946" width="8.44140625" style="6" customWidth="1"/>
    <col min="7947" max="7947" width="3.5546875" style="6" customWidth="1"/>
    <col min="7948" max="7948" width="8.44140625" style="6" customWidth="1"/>
    <col min="7949" max="7949" width="3.5546875" style="6" customWidth="1"/>
    <col min="7950" max="7950" width="8.44140625" style="6" customWidth="1"/>
    <col min="7951" max="7951" width="3.5546875" style="6" customWidth="1"/>
    <col min="7952" max="7952" width="8.44140625" style="6" customWidth="1"/>
    <col min="7953" max="7953" width="5.109375" style="6" customWidth="1"/>
    <col min="7954" max="7954" width="8.44140625" style="6" customWidth="1"/>
    <col min="7955" max="7955" width="3.44140625" style="6" customWidth="1"/>
    <col min="7956" max="7956" width="8.44140625" style="6" customWidth="1"/>
    <col min="7957" max="7957" width="3.44140625" style="6" customWidth="1"/>
    <col min="7958" max="7958" width="8.44140625" style="6" customWidth="1"/>
    <col min="7959" max="7959" width="3.44140625" style="6" customWidth="1"/>
    <col min="7960" max="8197" width="7.6640625" style="6"/>
    <col min="8198" max="8198" width="2.6640625" style="6" customWidth="1"/>
    <col min="8199" max="8199" width="22.6640625" style="6" customWidth="1"/>
    <col min="8200" max="8200" width="8.44140625" style="6" customWidth="1"/>
    <col min="8201" max="8201" width="2.88671875" style="6" customWidth="1"/>
    <col min="8202" max="8202" width="8.44140625" style="6" customWidth="1"/>
    <col min="8203" max="8203" width="3.5546875" style="6" customWidth="1"/>
    <col min="8204" max="8204" width="8.44140625" style="6" customWidth="1"/>
    <col min="8205" max="8205" width="3.5546875" style="6" customWidth="1"/>
    <col min="8206" max="8206" width="8.44140625" style="6" customWidth="1"/>
    <col min="8207" max="8207" width="3.5546875" style="6" customWidth="1"/>
    <col min="8208" max="8208" width="8.44140625" style="6" customWidth="1"/>
    <col min="8209" max="8209" width="5.109375" style="6" customWidth="1"/>
    <col min="8210" max="8210" width="8.44140625" style="6" customWidth="1"/>
    <col min="8211" max="8211" width="3.44140625" style="6" customWidth="1"/>
    <col min="8212" max="8212" width="8.44140625" style="6" customWidth="1"/>
    <col min="8213" max="8213" width="3.44140625" style="6" customWidth="1"/>
    <col min="8214" max="8214" width="8.44140625" style="6" customWidth="1"/>
    <col min="8215" max="8215" width="3.44140625" style="6" customWidth="1"/>
    <col min="8216" max="8453" width="7.6640625" style="6"/>
    <col min="8454" max="8454" width="2.6640625" style="6" customWidth="1"/>
    <col min="8455" max="8455" width="22.6640625" style="6" customWidth="1"/>
    <col min="8456" max="8456" width="8.44140625" style="6" customWidth="1"/>
    <col min="8457" max="8457" width="2.88671875" style="6" customWidth="1"/>
    <col min="8458" max="8458" width="8.44140625" style="6" customWidth="1"/>
    <col min="8459" max="8459" width="3.5546875" style="6" customWidth="1"/>
    <col min="8460" max="8460" width="8.44140625" style="6" customWidth="1"/>
    <col min="8461" max="8461" width="3.5546875" style="6" customWidth="1"/>
    <col min="8462" max="8462" width="8.44140625" style="6" customWidth="1"/>
    <col min="8463" max="8463" width="3.5546875" style="6" customWidth="1"/>
    <col min="8464" max="8464" width="8.44140625" style="6" customWidth="1"/>
    <col min="8465" max="8465" width="5.109375" style="6" customWidth="1"/>
    <col min="8466" max="8466" width="8.44140625" style="6" customWidth="1"/>
    <col min="8467" max="8467" width="3.44140625" style="6" customWidth="1"/>
    <col min="8468" max="8468" width="8.44140625" style="6" customWidth="1"/>
    <col min="8469" max="8469" width="3.44140625" style="6" customWidth="1"/>
    <col min="8470" max="8470" width="8.44140625" style="6" customWidth="1"/>
    <col min="8471" max="8471" width="3.44140625" style="6" customWidth="1"/>
    <col min="8472" max="8709" width="7.6640625" style="6"/>
    <col min="8710" max="8710" width="2.6640625" style="6" customWidth="1"/>
    <col min="8711" max="8711" width="22.6640625" style="6" customWidth="1"/>
    <col min="8712" max="8712" width="8.44140625" style="6" customWidth="1"/>
    <col min="8713" max="8713" width="2.88671875" style="6" customWidth="1"/>
    <col min="8714" max="8714" width="8.44140625" style="6" customWidth="1"/>
    <col min="8715" max="8715" width="3.5546875" style="6" customWidth="1"/>
    <col min="8716" max="8716" width="8.44140625" style="6" customWidth="1"/>
    <col min="8717" max="8717" width="3.5546875" style="6" customWidth="1"/>
    <col min="8718" max="8718" width="8.44140625" style="6" customWidth="1"/>
    <col min="8719" max="8719" width="3.5546875" style="6" customWidth="1"/>
    <col min="8720" max="8720" width="8.44140625" style="6" customWidth="1"/>
    <col min="8721" max="8721" width="5.109375" style="6" customWidth="1"/>
    <col min="8722" max="8722" width="8.44140625" style="6" customWidth="1"/>
    <col min="8723" max="8723" width="3.44140625" style="6" customWidth="1"/>
    <col min="8724" max="8724" width="8.44140625" style="6" customWidth="1"/>
    <col min="8725" max="8725" width="3.44140625" style="6" customWidth="1"/>
    <col min="8726" max="8726" width="8.44140625" style="6" customWidth="1"/>
    <col min="8727" max="8727" width="3.44140625" style="6" customWidth="1"/>
    <col min="8728" max="8965" width="7.6640625" style="6"/>
    <col min="8966" max="8966" width="2.6640625" style="6" customWidth="1"/>
    <col min="8967" max="8967" width="22.6640625" style="6" customWidth="1"/>
    <col min="8968" max="8968" width="8.44140625" style="6" customWidth="1"/>
    <col min="8969" max="8969" width="2.88671875" style="6" customWidth="1"/>
    <col min="8970" max="8970" width="8.44140625" style="6" customWidth="1"/>
    <col min="8971" max="8971" width="3.5546875" style="6" customWidth="1"/>
    <col min="8972" max="8972" width="8.44140625" style="6" customWidth="1"/>
    <col min="8973" max="8973" width="3.5546875" style="6" customWidth="1"/>
    <col min="8974" max="8974" width="8.44140625" style="6" customWidth="1"/>
    <col min="8975" max="8975" width="3.5546875" style="6" customWidth="1"/>
    <col min="8976" max="8976" width="8.44140625" style="6" customWidth="1"/>
    <col min="8977" max="8977" width="5.109375" style="6" customWidth="1"/>
    <col min="8978" max="8978" width="8.44140625" style="6" customWidth="1"/>
    <col min="8979" max="8979" width="3.44140625" style="6" customWidth="1"/>
    <col min="8980" max="8980" width="8.44140625" style="6" customWidth="1"/>
    <col min="8981" max="8981" width="3.44140625" style="6" customWidth="1"/>
    <col min="8982" max="8982" width="8.44140625" style="6" customWidth="1"/>
    <col min="8983" max="8983" width="3.44140625" style="6" customWidth="1"/>
    <col min="8984" max="9221" width="7.6640625" style="6"/>
    <col min="9222" max="9222" width="2.6640625" style="6" customWidth="1"/>
    <col min="9223" max="9223" width="22.6640625" style="6" customWidth="1"/>
    <col min="9224" max="9224" width="8.44140625" style="6" customWidth="1"/>
    <col min="9225" max="9225" width="2.88671875" style="6" customWidth="1"/>
    <col min="9226" max="9226" width="8.44140625" style="6" customWidth="1"/>
    <col min="9227" max="9227" width="3.5546875" style="6" customWidth="1"/>
    <col min="9228" max="9228" width="8.44140625" style="6" customWidth="1"/>
    <col min="9229" max="9229" width="3.5546875" style="6" customWidth="1"/>
    <col min="9230" max="9230" width="8.44140625" style="6" customWidth="1"/>
    <col min="9231" max="9231" width="3.5546875" style="6" customWidth="1"/>
    <col min="9232" max="9232" width="8.44140625" style="6" customWidth="1"/>
    <col min="9233" max="9233" width="5.109375" style="6" customWidth="1"/>
    <col min="9234" max="9234" width="8.44140625" style="6" customWidth="1"/>
    <col min="9235" max="9235" width="3.44140625" style="6" customWidth="1"/>
    <col min="9236" max="9236" width="8.44140625" style="6" customWidth="1"/>
    <col min="9237" max="9237" width="3.44140625" style="6" customWidth="1"/>
    <col min="9238" max="9238" width="8.44140625" style="6" customWidth="1"/>
    <col min="9239" max="9239" width="3.44140625" style="6" customWidth="1"/>
    <col min="9240" max="9477" width="7.6640625" style="6"/>
    <col min="9478" max="9478" width="2.6640625" style="6" customWidth="1"/>
    <col min="9479" max="9479" width="22.6640625" style="6" customWidth="1"/>
    <col min="9480" max="9480" width="8.44140625" style="6" customWidth="1"/>
    <col min="9481" max="9481" width="2.88671875" style="6" customWidth="1"/>
    <col min="9482" max="9482" width="8.44140625" style="6" customWidth="1"/>
    <col min="9483" max="9483" width="3.5546875" style="6" customWidth="1"/>
    <col min="9484" max="9484" width="8.44140625" style="6" customWidth="1"/>
    <col min="9485" max="9485" width="3.5546875" style="6" customWidth="1"/>
    <col min="9486" max="9486" width="8.44140625" style="6" customWidth="1"/>
    <col min="9487" max="9487" width="3.5546875" style="6" customWidth="1"/>
    <col min="9488" max="9488" width="8.44140625" style="6" customWidth="1"/>
    <col min="9489" max="9489" width="5.109375" style="6" customWidth="1"/>
    <col min="9490" max="9490" width="8.44140625" style="6" customWidth="1"/>
    <col min="9491" max="9491" width="3.44140625" style="6" customWidth="1"/>
    <col min="9492" max="9492" width="8.44140625" style="6" customWidth="1"/>
    <col min="9493" max="9493" width="3.44140625" style="6" customWidth="1"/>
    <col min="9494" max="9494" width="8.44140625" style="6" customWidth="1"/>
    <col min="9495" max="9495" width="3.44140625" style="6" customWidth="1"/>
    <col min="9496" max="9733" width="7.6640625" style="6"/>
    <col min="9734" max="9734" width="2.6640625" style="6" customWidth="1"/>
    <col min="9735" max="9735" width="22.6640625" style="6" customWidth="1"/>
    <col min="9736" max="9736" width="8.44140625" style="6" customWidth="1"/>
    <col min="9737" max="9737" width="2.88671875" style="6" customWidth="1"/>
    <col min="9738" max="9738" width="8.44140625" style="6" customWidth="1"/>
    <col min="9739" max="9739" width="3.5546875" style="6" customWidth="1"/>
    <col min="9740" max="9740" width="8.44140625" style="6" customWidth="1"/>
    <col min="9741" max="9741" width="3.5546875" style="6" customWidth="1"/>
    <col min="9742" max="9742" width="8.44140625" style="6" customWidth="1"/>
    <col min="9743" max="9743" width="3.5546875" style="6" customWidth="1"/>
    <col min="9744" max="9744" width="8.44140625" style="6" customWidth="1"/>
    <col min="9745" max="9745" width="5.109375" style="6" customWidth="1"/>
    <col min="9746" max="9746" width="8.44140625" style="6" customWidth="1"/>
    <col min="9747" max="9747" width="3.44140625" style="6" customWidth="1"/>
    <col min="9748" max="9748" width="8.44140625" style="6" customWidth="1"/>
    <col min="9749" max="9749" width="3.44140625" style="6" customWidth="1"/>
    <col min="9750" max="9750" width="8.44140625" style="6" customWidth="1"/>
    <col min="9751" max="9751" width="3.44140625" style="6" customWidth="1"/>
    <col min="9752" max="9989" width="7.6640625" style="6"/>
    <col min="9990" max="9990" width="2.6640625" style="6" customWidth="1"/>
    <col min="9991" max="9991" width="22.6640625" style="6" customWidth="1"/>
    <col min="9992" max="9992" width="8.44140625" style="6" customWidth="1"/>
    <col min="9993" max="9993" width="2.88671875" style="6" customWidth="1"/>
    <col min="9994" max="9994" width="8.44140625" style="6" customWidth="1"/>
    <col min="9995" max="9995" width="3.5546875" style="6" customWidth="1"/>
    <col min="9996" max="9996" width="8.44140625" style="6" customWidth="1"/>
    <col min="9997" max="9997" width="3.5546875" style="6" customWidth="1"/>
    <col min="9998" max="9998" width="8.44140625" style="6" customWidth="1"/>
    <col min="9999" max="9999" width="3.5546875" style="6" customWidth="1"/>
    <col min="10000" max="10000" width="8.44140625" style="6" customWidth="1"/>
    <col min="10001" max="10001" width="5.109375" style="6" customWidth="1"/>
    <col min="10002" max="10002" width="8.44140625" style="6" customWidth="1"/>
    <col min="10003" max="10003" width="3.44140625" style="6" customWidth="1"/>
    <col min="10004" max="10004" width="8.44140625" style="6" customWidth="1"/>
    <col min="10005" max="10005" width="3.44140625" style="6" customWidth="1"/>
    <col min="10006" max="10006" width="8.44140625" style="6" customWidth="1"/>
    <col min="10007" max="10007" width="3.44140625" style="6" customWidth="1"/>
    <col min="10008" max="10245" width="7.6640625" style="6"/>
    <col min="10246" max="10246" width="2.6640625" style="6" customWidth="1"/>
    <col min="10247" max="10247" width="22.6640625" style="6" customWidth="1"/>
    <col min="10248" max="10248" width="8.44140625" style="6" customWidth="1"/>
    <col min="10249" max="10249" width="2.88671875" style="6" customWidth="1"/>
    <col min="10250" max="10250" width="8.44140625" style="6" customWidth="1"/>
    <col min="10251" max="10251" width="3.5546875" style="6" customWidth="1"/>
    <col min="10252" max="10252" width="8.44140625" style="6" customWidth="1"/>
    <col min="10253" max="10253" width="3.5546875" style="6" customWidth="1"/>
    <col min="10254" max="10254" width="8.44140625" style="6" customWidth="1"/>
    <col min="10255" max="10255" width="3.5546875" style="6" customWidth="1"/>
    <col min="10256" max="10256" width="8.44140625" style="6" customWidth="1"/>
    <col min="10257" max="10257" width="5.109375" style="6" customWidth="1"/>
    <col min="10258" max="10258" width="8.44140625" style="6" customWidth="1"/>
    <col min="10259" max="10259" width="3.44140625" style="6" customWidth="1"/>
    <col min="10260" max="10260" width="8.44140625" style="6" customWidth="1"/>
    <col min="10261" max="10261" width="3.44140625" style="6" customWidth="1"/>
    <col min="10262" max="10262" width="8.44140625" style="6" customWidth="1"/>
    <col min="10263" max="10263" width="3.44140625" style="6" customWidth="1"/>
    <col min="10264" max="10501" width="7.6640625" style="6"/>
    <col min="10502" max="10502" width="2.6640625" style="6" customWidth="1"/>
    <col min="10503" max="10503" width="22.6640625" style="6" customWidth="1"/>
    <col min="10504" max="10504" width="8.44140625" style="6" customWidth="1"/>
    <col min="10505" max="10505" width="2.88671875" style="6" customWidth="1"/>
    <col min="10506" max="10506" width="8.44140625" style="6" customWidth="1"/>
    <col min="10507" max="10507" width="3.5546875" style="6" customWidth="1"/>
    <col min="10508" max="10508" width="8.44140625" style="6" customWidth="1"/>
    <col min="10509" max="10509" width="3.5546875" style="6" customWidth="1"/>
    <col min="10510" max="10510" width="8.44140625" style="6" customWidth="1"/>
    <col min="10511" max="10511" width="3.5546875" style="6" customWidth="1"/>
    <col min="10512" max="10512" width="8.44140625" style="6" customWidth="1"/>
    <col min="10513" max="10513" width="5.109375" style="6" customWidth="1"/>
    <col min="10514" max="10514" width="8.44140625" style="6" customWidth="1"/>
    <col min="10515" max="10515" width="3.44140625" style="6" customWidth="1"/>
    <col min="10516" max="10516" width="8.44140625" style="6" customWidth="1"/>
    <col min="10517" max="10517" width="3.44140625" style="6" customWidth="1"/>
    <col min="10518" max="10518" width="8.44140625" style="6" customWidth="1"/>
    <col min="10519" max="10519" width="3.44140625" style="6" customWidth="1"/>
    <col min="10520" max="10757" width="7.6640625" style="6"/>
    <col min="10758" max="10758" width="2.6640625" style="6" customWidth="1"/>
    <col min="10759" max="10759" width="22.6640625" style="6" customWidth="1"/>
    <col min="10760" max="10760" width="8.44140625" style="6" customWidth="1"/>
    <col min="10761" max="10761" width="2.88671875" style="6" customWidth="1"/>
    <col min="10762" max="10762" width="8.44140625" style="6" customWidth="1"/>
    <col min="10763" max="10763" width="3.5546875" style="6" customWidth="1"/>
    <col min="10764" max="10764" width="8.44140625" style="6" customWidth="1"/>
    <col min="10765" max="10765" width="3.5546875" style="6" customWidth="1"/>
    <col min="10766" max="10766" width="8.44140625" style="6" customWidth="1"/>
    <col min="10767" max="10767" width="3.5546875" style="6" customWidth="1"/>
    <col min="10768" max="10768" width="8.44140625" style="6" customWidth="1"/>
    <col min="10769" max="10769" width="5.109375" style="6" customWidth="1"/>
    <col min="10770" max="10770" width="8.44140625" style="6" customWidth="1"/>
    <col min="10771" max="10771" width="3.44140625" style="6" customWidth="1"/>
    <col min="10772" max="10772" width="8.44140625" style="6" customWidth="1"/>
    <col min="10773" max="10773" width="3.44140625" style="6" customWidth="1"/>
    <col min="10774" max="10774" width="8.44140625" style="6" customWidth="1"/>
    <col min="10775" max="10775" width="3.44140625" style="6" customWidth="1"/>
    <col min="10776" max="11013" width="7.6640625" style="6"/>
    <col min="11014" max="11014" width="2.6640625" style="6" customWidth="1"/>
    <col min="11015" max="11015" width="22.6640625" style="6" customWidth="1"/>
    <col min="11016" max="11016" width="8.44140625" style="6" customWidth="1"/>
    <col min="11017" max="11017" width="2.88671875" style="6" customWidth="1"/>
    <col min="11018" max="11018" width="8.44140625" style="6" customWidth="1"/>
    <col min="11019" max="11019" width="3.5546875" style="6" customWidth="1"/>
    <col min="11020" max="11020" width="8.44140625" style="6" customWidth="1"/>
    <col min="11021" max="11021" width="3.5546875" style="6" customWidth="1"/>
    <col min="11022" max="11022" width="8.44140625" style="6" customWidth="1"/>
    <col min="11023" max="11023" width="3.5546875" style="6" customWidth="1"/>
    <col min="11024" max="11024" width="8.44140625" style="6" customWidth="1"/>
    <col min="11025" max="11025" width="5.109375" style="6" customWidth="1"/>
    <col min="11026" max="11026" width="8.44140625" style="6" customWidth="1"/>
    <col min="11027" max="11027" width="3.44140625" style="6" customWidth="1"/>
    <col min="11028" max="11028" width="8.44140625" style="6" customWidth="1"/>
    <col min="11029" max="11029" width="3.44140625" style="6" customWidth="1"/>
    <col min="11030" max="11030" width="8.44140625" style="6" customWidth="1"/>
    <col min="11031" max="11031" width="3.44140625" style="6" customWidth="1"/>
    <col min="11032" max="11269" width="7.6640625" style="6"/>
    <col min="11270" max="11270" width="2.6640625" style="6" customWidth="1"/>
    <col min="11271" max="11271" width="22.6640625" style="6" customWidth="1"/>
    <col min="11272" max="11272" width="8.44140625" style="6" customWidth="1"/>
    <col min="11273" max="11273" width="2.88671875" style="6" customWidth="1"/>
    <col min="11274" max="11274" width="8.44140625" style="6" customWidth="1"/>
    <col min="11275" max="11275" width="3.5546875" style="6" customWidth="1"/>
    <col min="11276" max="11276" width="8.44140625" style="6" customWidth="1"/>
    <col min="11277" max="11277" width="3.5546875" style="6" customWidth="1"/>
    <col min="11278" max="11278" width="8.44140625" style="6" customWidth="1"/>
    <col min="11279" max="11279" width="3.5546875" style="6" customWidth="1"/>
    <col min="11280" max="11280" width="8.44140625" style="6" customWidth="1"/>
    <col min="11281" max="11281" width="5.109375" style="6" customWidth="1"/>
    <col min="11282" max="11282" width="8.44140625" style="6" customWidth="1"/>
    <col min="11283" max="11283" width="3.44140625" style="6" customWidth="1"/>
    <col min="11284" max="11284" width="8.44140625" style="6" customWidth="1"/>
    <col min="11285" max="11285" width="3.44140625" style="6" customWidth="1"/>
    <col min="11286" max="11286" width="8.44140625" style="6" customWidth="1"/>
    <col min="11287" max="11287" width="3.44140625" style="6" customWidth="1"/>
    <col min="11288" max="11525" width="7.6640625" style="6"/>
    <col min="11526" max="11526" width="2.6640625" style="6" customWidth="1"/>
    <col min="11527" max="11527" width="22.6640625" style="6" customWidth="1"/>
    <col min="11528" max="11528" width="8.44140625" style="6" customWidth="1"/>
    <col min="11529" max="11529" width="2.88671875" style="6" customWidth="1"/>
    <col min="11530" max="11530" width="8.44140625" style="6" customWidth="1"/>
    <col min="11531" max="11531" width="3.5546875" style="6" customWidth="1"/>
    <col min="11532" max="11532" width="8.44140625" style="6" customWidth="1"/>
    <col min="11533" max="11533" width="3.5546875" style="6" customWidth="1"/>
    <col min="11534" max="11534" width="8.44140625" style="6" customWidth="1"/>
    <col min="11535" max="11535" width="3.5546875" style="6" customWidth="1"/>
    <col min="11536" max="11536" width="8.44140625" style="6" customWidth="1"/>
    <col min="11537" max="11537" width="5.109375" style="6" customWidth="1"/>
    <col min="11538" max="11538" width="8.44140625" style="6" customWidth="1"/>
    <col min="11539" max="11539" width="3.44140625" style="6" customWidth="1"/>
    <col min="11540" max="11540" width="8.44140625" style="6" customWidth="1"/>
    <col min="11541" max="11541" width="3.44140625" style="6" customWidth="1"/>
    <col min="11542" max="11542" width="8.44140625" style="6" customWidth="1"/>
    <col min="11543" max="11543" width="3.44140625" style="6" customWidth="1"/>
    <col min="11544" max="11781" width="7.6640625" style="6"/>
    <col min="11782" max="11782" width="2.6640625" style="6" customWidth="1"/>
    <col min="11783" max="11783" width="22.6640625" style="6" customWidth="1"/>
    <col min="11784" max="11784" width="8.44140625" style="6" customWidth="1"/>
    <col min="11785" max="11785" width="2.88671875" style="6" customWidth="1"/>
    <col min="11786" max="11786" width="8.44140625" style="6" customWidth="1"/>
    <col min="11787" max="11787" width="3.5546875" style="6" customWidth="1"/>
    <col min="11788" max="11788" width="8.44140625" style="6" customWidth="1"/>
    <col min="11789" max="11789" width="3.5546875" style="6" customWidth="1"/>
    <col min="11790" max="11790" width="8.44140625" style="6" customWidth="1"/>
    <col min="11791" max="11791" width="3.5546875" style="6" customWidth="1"/>
    <col min="11792" max="11792" width="8.44140625" style="6" customWidth="1"/>
    <col min="11793" max="11793" width="5.109375" style="6" customWidth="1"/>
    <col min="11794" max="11794" width="8.44140625" style="6" customWidth="1"/>
    <col min="11795" max="11795" width="3.44140625" style="6" customWidth="1"/>
    <col min="11796" max="11796" width="8.44140625" style="6" customWidth="1"/>
    <col min="11797" max="11797" width="3.44140625" style="6" customWidth="1"/>
    <col min="11798" max="11798" width="8.44140625" style="6" customWidth="1"/>
    <col min="11799" max="11799" width="3.44140625" style="6" customWidth="1"/>
    <col min="11800" max="12037" width="7.6640625" style="6"/>
    <col min="12038" max="12038" width="2.6640625" style="6" customWidth="1"/>
    <col min="12039" max="12039" width="22.6640625" style="6" customWidth="1"/>
    <col min="12040" max="12040" width="8.44140625" style="6" customWidth="1"/>
    <col min="12041" max="12041" width="2.88671875" style="6" customWidth="1"/>
    <col min="12042" max="12042" width="8.44140625" style="6" customWidth="1"/>
    <col min="12043" max="12043" width="3.5546875" style="6" customWidth="1"/>
    <col min="12044" max="12044" width="8.44140625" style="6" customWidth="1"/>
    <col min="12045" max="12045" width="3.5546875" style="6" customWidth="1"/>
    <col min="12046" max="12046" width="8.44140625" style="6" customWidth="1"/>
    <col min="12047" max="12047" width="3.5546875" style="6" customWidth="1"/>
    <col min="12048" max="12048" width="8.44140625" style="6" customWidth="1"/>
    <col min="12049" max="12049" width="5.109375" style="6" customWidth="1"/>
    <col min="12050" max="12050" width="8.44140625" style="6" customWidth="1"/>
    <col min="12051" max="12051" width="3.44140625" style="6" customWidth="1"/>
    <col min="12052" max="12052" width="8.44140625" style="6" customWidth="1"/>
    <col min="12053" max="12053" width="3.44140625" style="6" customWidth="1"/>
    <col min="12054" max="12054" width="8.44140625" style="6" customWidth="1"/>
    <col min="12055" max="12055" width="3.44140625" style="6" customWidth="1"/>
    <col min="12056" max="12293" width="7.6640625" style="6"/>
    <col min="12294" max="12294" width="2.6640625" style="6" customWidth="1"/>
    <col min="12295" max="12295" width="22.6640625" style="6" customWidth="1"/>
    <col min="12296" max="12296" width="8.44140625" style="6" customWidth="1"/>
    <col min="12297" max="12297" width="2.88671875" style="6" customWidth="1"/>
    <col min="12298" max="12298" width="8.44140625" style="6" customWidth="1"/>
    <col min="12299" max="12299" width="3.5546875" style="6" customWidth="1"/>
    <col min="12300" max="12300" width="8.44140625" style="6" customWidth="1"/>
    <col min="12301" max="12301" width="3.5546875" style="6" customWidth="1"/>
    <col min="12302" max="12302" width="8.44140625" style="6" customWidth="1"/>
    <col min="12303" max="12303" width="3.5546875" style="6" customWidth="1"/>
    <col min="12304" max="12304" width="8.44140625" style="6" customWidth="1"/>
    <col min="12305" max="12305" width="5.109375" style="6" customWidth="1"/>
    <col min="12306" max="12306" width="8.44140625" style="6" customWidth="1"/>
    <col min="12307" max="12307" width="3.44140625" style="6" customWidth="1"/>
    <col min="12308" max="12308" width="8.44140625" style="6" customWidth="1"/>
    <col min="12309" max="12309" width="3.44140625" style="6" customWidth="1"/>
    <col min="12310" max="12310" width="8.44140625" style="6" customWidth="1"/>
    <col min="12311" max="12311" width="3.44140625" style="6" customWidth="1"/>
    <col min="12312" max="12549" width="7.6640625" style="6"/>
    <col min="12550" max="12550" width="2.6640625" style="6" customWidth="1"/>
    <col min="12551" max="12551" width="22.6640625" style="6" customWidth="1"/>
    <col min="12552" max="12552" width="8.44140625" style="6" customWidth="1"/>
    <col min="12553" max="12553" width="2.88671875" style="6" customWidth="1"/>
    <col min="12554" max="12554" width="8.44140625" style="6" customWidth="1"/>
    <col min="12555" max="12555" width="3.5546875" style="6" customWidth="1"/>
    <col min="12556" max="12556" width="8.44140625" style="6" customWidth="1"/>
    <col min="12557" max="12557" width="3.5546875" style="6" customWidth="1"/>
    <col min="12558" max="12558" width="8.44140625" style="6" customWidth="1"/>
    <col min="12559" max="12559" width="3.5546875" style="6" customWidth="1"/>
    <col min="12560" max="12560" width="8.44140625" style="6" customWidth="1"/>
    <col min="12561" max="12561" width="5.109375" style="6" customWidth="1"/>
    <col min="12562" max="12562" width="8.44140625" style="6" customWidth="1"/>
    <col min="12563" max="12563" width="3.44140625" style="6" customWidth="1"/>
    <col min="12564" max="12564" width="8.44140625" style="6" customWidth="1"/>
    <col min="12565" max="12565" width="3.44140625" style="6" customWidth="1"/>
    <col min="12566" max="12566" width="8.44140625" style="6" customWidth="1"/>
    <col min="12567" max="12567" width="3.44140625" style="6" customWidth="1"/>
    <col min="12568" max="12805" width="7.6640625" style="6"/>
    <col min="12806" max="12806" width="2.6640625" style="6" customWidth="1"/>
    <col min="12807" max="12807" width="22.6640625" style="6" customWidth="1"/>
    <col min="12808" max="12808" width="8.44140625" style="6" customWidth="1"/>
    <col min="12809" max="12809" width="2.88671875" style="6" customWidth="1"/>
    <col min="12810" max="12810" width="8.44140625" style="6" customWidth="1"/>
    <col min="12811" max="12811" width="3.5546875" style="6" customWidth="1"/>
    <col min="12812" max="12812" width="8.44140625" style="6" customWidth="1"/>
    <col min="12813" max="12813" width="3.5546875" style="6" customWidth="1"/>
    <col min="12814" max="12814" width="8.44140625" style="6" customWidth="1"/>
    <col min="12815" max="12815" width="3.5546875" style="6" customWidth="1"/>
    <col min="12816" max="12816" width="8.44140625" style="6" customWidth="1"/>
    <col min="12817" max="12817" width="5.109375" style="6" customWidth="1"/>
    <col min="12818" max="12818" width="8.44140625" style="6" customWidth="1"/>
    <col min="12819" max="12819" width="3.44140625" style="6" customWidth="1"/>
    <col min="12820" max="12820" width="8.44140625" style="6" customWidth="1"/>
    <col min="12821" max="12821" width="3.44140625" style="6" customWidth="1"/>
    <col min="12822" max="12822" width="8.44140625" style="6" customWidth="1"/>
    <col min="12823" max="12823" width="3.44140625" style="6" customWidth="1"/>
    <col min="12824" max="13061" width="7.6640625" style="6"/>
    <col min="13062" max="13062" width="2.6640625" style="6" customWidth="1"/>
    <col min="13063" max="13063" width="22.6640625" style="6" customWidth="1"/>
    <col min="13064" max="13064" width="8.44140625" style="6" customWidth="1"/>
    <col min="13065" max="13065" width="2.88671875" style="6" customWidth="1"/>
    <col min="13066" max="13066" width="8.44140625" style="6" customWidth="1"/>
    <col min="13067" max="13067" width="3.5546875" style="6" customWidth="1"/>
    <col min="13068" max="13068" width="8.44140625" style="6" customWidth="1"/>
    <col min="13069" max="13069" width="3.5546875" style="6" customWidth="1"/>
    <col min="13070" max="13070" width="8.44140625" style="6" customWidth="1"/>
    <col min="13071" max="13071" width="3.5546875" style="6" customWidth="1"/>
    <col min="13072" max="13072" width="8.44140625" style="6" customWidth="1"/>
    <col min="13073" max="13073" width="5.109375" style="6" customWidth="1"/>
    <col min="13074" max="13074" width="8.44140625" style="6" customWidth="1"/>
    <col min="13075" max="13075" width="3.44140625" style="6" customWidth="1"/>
    <col min="13076" max="13076" width="8.44140625" style="6" customWidth="1"/>
    <col min="13077" max="13077" width="3.44140625" style="6" customWidth="1"/>
    <col min="13078" max="13078" width="8.44140625" style="6" customWidth="1"/>
    <col min="13079" max="13079" width="3.44140625" style="6" customWidth="1"/>
    <col min="13080" max="13317" width="7.6640625" style="6"/>
    <col min="13318" max="13318" width="2.6640625" style="6" customWidth="1"/>
    <col min="13319" max="13319" width="22.6640625" style="6" customWidth="1"/>
    <col min="13320" max="13320" width="8.44140625" style="6" customWidth="1"/>
    <col min="13321" max="13321" width="2.88671875" style="6" customWidth="1"/>
    <col min="13322" max="13322" width="8.44140625" style="6" customWidth="1"/>
    <col min="13323" max="13323" width="3.5546875" style="6" customWidth="1"/>
    <col min="13324" max="13324" width="8.44140625" style="6" customWidth="1"/>
    <col min="13325" max="13325" width="3.5546875" style="6" customWidth="1"/>
    <col min="13326" max="13326" width="8.44140625" style="6" customWidth="1"/>
    <col min="13327" max="13327" width="3.5546875" style="6" customWidth="1"/>
    <col min="13328" max="13328" width="8.44140625" style="6" customWidth="1"/>
    <col min="13329" max="13329" width="5.109375" style="6" customWidth="1"/>
    <col min="13330" max="13330" width="8.44140625" style="6" customWidth="1"/>
    <col min="13331" max="13331" width="3.44140625" style="6" customWidth="1"/>
    <col min="13332" max="13332" width="8.44140625" style="6" customWidth="1"/>
    <col min="13333" max="13333" width="3.44140625" style="6" customWidth="1"/>
    <col min="13334" max="13334" width="8.44140625" style="6" customWidth="1"/>
    <col min="13335" max="13335" width="3.44140625" style="6" customWidth="1"/>
    <col min="13336" max="13573" width="7.6640625" style="6"/>
    <col min="13574" max="13574" width="2.6640625" style="6" customWidth="1"/>
    <col min="13575" max="13575" width="22.6640625" style="6" customWidth="1"/>
    <col min="13576" max="13576" width="8.44140625" style="6" customWidth="1"/>
    <col min="13577" max="13577" width="2.88671875" style="6" customWidth="1"/>
    <col min="13578" max="13578" width="8.44140625" style="6" customWidth="1"/>
    <col min="13579" max="13579" width="3.5546875" style="6" customWidth="1"/>
    <col min="13580" max="13580" width="8.44140625" style="6" customWidth="1"/>
    <col min="13581" max="13581" width="3.5546875" style="6" customWidth="1"/>
    <col min="13582" max="13582" width="8.44140625" style="6" customWidth="1"/>
    <col min="13583" max="13583" width="3.5546875" style="6" customWidth="1"/>
    <col min="13584" max="13584" width="8.44140625" style="6" customWidth="1"/>
    <col min="13585" max="13585" width="5.109375" style="6" customWidth="1"/>
    <col min="13586" max="13586" width="8.44140625" style="6" customWidth="1"/>
    <col min="13587" max="13587" width="3.44140625" style="6" customWidth="1"/>
    <col min="13588" max="13588" width="8.44140625" style="6" customWidth="1"/>
    <col min="13589" max="13589" width="3.44140625" style="6" customWidth="1"/>
    <col min="13590" max="13590" width="8.44140625" style="6" customWidth="1"/>
    <col min="13591" max="13591" width="3.44140625" style="6" customWidth="1"/>
    <col min="13592" max="13829" width="7.6640625" style="6"/>
    <col min="13830" max="13830" width="2.6640625" style="6" customWidth="1"/>
    <col min="13831" max="13831" width="22.6640625" style="6" customWidth="1"/>
    <col min="13832" max="13832" width="8.44140625" style="6" customWidth="1"/>
    <col min="13833" max="13833" width="2.88671875" style="6" customWidth="1"/>
    <col min="13834" max="13834" width="8.44140625" style="6" customWidth="1"/>
    <col min="13835" max="13835" width="3.5546875" style="6" customWidth="1"/>
    <col min="13836" max="13836" width="8.44140625" style="6" customWidth="1"/>
    <col min="13837" max="13837" width="3.5546875" style="6" customWidth="1"/>
    <col min="13838" max="13838" width="8.44140625" style="6" customWidth="1"/>
    <col min="13839" max="13839" width="3.5546875" style="6" customWidth="1"/>
    <col min="13840" max="13840" width="8.44140625" style="6" customWidth="1"/>
    <col min="13841" max="13841" width="5.109375" style="6" customWidth="1"/>
    <col min="13842" max="13842" width="8.44140625" style="6" customWidth="1"/>
    <col min="13843" max="13843" width="3.44140625" style="6" customWidth="1"/>
    <col min="13844" max="13844" width="8.44140625" style="6" customWidth="1"/>
    <col min="13845" max="13845" width="3.44140625" style="6" customWidth="1"/>
    <col min="13846" max="13846" width="8.44140625" style="6" customWidth="1"/>
    <col min="13847" max="13847" width="3.44140625" style="6" customWidth="1"/>
    <col min="13848" max="14085" width="7.6640625" style="6"/>
    <col min="14086" max="14086" width="2.6640625" style="6" customWidth="1"/>
    <col min="14087" max="14087" width="22.6640625" style="6" customWidth="1"/>
    <col min="14088" max="14088" width="8.44140625" style="6" customWidth="1"/>
    <col min="14089" max="14089" width="2.88671875" style="6" customWidth="1"/>
    <col min="14090" max="14090" width="8.44140625" style="6" customWidth="1"/>
    <col min="14091" max="14091" width="3.5546875" style="6" customWidth="1"/>
    <col min="14092" max="14092" width="8.44140625" style="6" customWidth="1"/>
    <col min="14093" max="14093" width="3.5546875" style="6" customWidth="1"/>
    <col min="14094" max="14094" width="8.44140625" style="6" customWidth="1"/>
    <col min="14095" max="14095" width="3.5546875" style="6" customWidth="1"/>
    <col min="14096" max="14096" width="8.44140625" style="6" customWidth="1"/>
    <col min="14097" max="14097" width="5.109375" style="6" customWidth="1"/>
    <col min="14098" max="14098" width="8.44140625" style="6" customWidth="1"/>
    <col min="14099" max="14099" width="3.44140625" style="6" customWidth="1"/>
    <col min="14100" max="14100" width="8.44140625" style="6" customWidth="1"/>
    <col min="14101" max="14101" width="3.44140625" style="6" customWidth="1"/>
    <col min="14102" max="14102" width="8.44140625" style="6" customWidth="1"/>
    <col min="14103" max="14103" width="3.44140625" style="6" customWidth="1"/>
    <col min="14104" max="14341" width="7.6640625" style="6"/>
    <col min="14342" max="14342" width="2.6640625" style="6" customWidth="1"/>
    <col min="14343" max="14343" width="22.6640625" style="6" customWidth="1"/>
    <col min="14344" max="14344" width="8.44140625" style="6" customWidth="1"/>
    <col min="14345" max="14345" width="2.88671875" style="6" customWidth="1"/>
    <col min="14346" max="14346" width="8.44140625" style="6" customWidth="1"/>
    <col min="14347" max="14347" width="3.5546875" style="6" customWidth="1"/>
    <col min="14348" max="14348" width="8.44140625" style="6" customWidth="1"/>
    <col min="14349" max="14349" width="3.5546875" style="6" customWidth="1"/>
    <col min="14350" max="14350" width="8.44140625" style="6" customWidth="1"/>
    <col min="14351" max="14351" width="3.5546875" style="6" customWidth="1"/>
    <col min="14352" max="14352" width="8.44140625" style="6" customWidth="1"/>
    <col min="14353" max="14353" width="5.109375" style="6" customWidth="1"/>
    <col min="14354" max="14354" width="8.44140625" style="6" customWidth="1"/>
    <col min="14355" max="14355" width="3.44140625" style="6" customWidth="1"/>
    <col min="14356" max="14356" width="8.44140625" style="6" customWidth="1"/>
    <col min="14357" max="14357" width="3.44140625" style="6" customWidth="1"/>
    <col min="14358" max="14358" width="8.44140625" style="6" customWidth="1"/>
    <col min="14359" max="14359" width="3.44140625" style="6" customWidth="1"/>
    <col min="14360" max="14597" width="7.6640625" style="6"/>
    <col min="14598" max="14598" width="2.6640625" style="6" customWidth="1"/>
    <col min="14599" max="14599" width="22.6640625" style="6" customWidth="1"/>
    <col min="14600" max="14600" width="8.44140625" style="6" customWidth="1"/>
    <col min="14601" max="14601" width="2.88671875" style="6" customWidth="1"/>
    <col min="14602" max="14602" width="8.44140625" style="6" customWidth="1"/>
    <col min="14603" max="14603" width="3.5546875" style="6" customWidth="1"/>
    <col min="14604" max="14604" width="8.44140625" style="6" customWidth="1"/>
    <col min="14605" max="14605" width="3.5546875" style="6" customWidth="1"/>
    <col min="14606" max="14606" width="8.44140625" style="6" customWidth="1"/>
    <col min="14607" max="14607" width="3.5546875" style="6" customWidth="1"/>
    <col min="14608" max="14608" width="8.44140625" style="6" customWidth="1"/>
    <col min="14609" max="14609" width="5.109375" style="6" customWidth="1"/>
    <col min="14610" max="14610" width="8.44140625" style="6" customWidth="1"/>
    <col min="14611" max="14611" width="3.44140625" style="6" customWidth="1"/>
    <col min="14612" max="14612" width="8.44140625" style="6" customWidth="1"/>
    <col min="14613" max="14613" width="3.44140625" style="6" customWidth="1"/>
    <col min="14614" max="14614" width="8.44140625" style="6" customWidth="1"/>
    <col min="14615" max="14615" width="3.44140625" style="6" customWidth="1"/>
    <col min="14616" max="14853" width="7.6640625" style="6"/>
    <col min="14854" max="14854" width="2.6640625" style="6" customWidth="1"/>
    <col min="14855" max="14855" width="22.6640625" style="6" customWidth="1"/>
    <col min="14856" max="14856" width="8.44140625" style="6" customWidth="1"/>
    <col min="14857" max="14857" width="2.88671875" style="6" customWidth="1"/>
    <col min="14858" max="14858" width="8.44140625" style="6" customWidth="1"/>
    <col min="14859" max="14859" width="3.5546875" style="6" customWidth="1"/>
    <col min="14860" max="14860" width="8.44140625" style="6" customWidth="1"/>
    <col min="14861" max="14861" width="3.5546875" style="6" customWidth="1"/>
    <col min="14862" max="14862" width="8.44140625" style="6" customWidth="1"/>
    <col min="14863" max="14863" width="3.5546875" style="6" customWidth="1"/>
    <col min="14864" max="14864" width="8.44140625" style="6" customWidth="1"/>
    <col min="14865" max="14865" width="5.109375" style="6" customWidth="1"/>
    <col min="14866" max="14866" width="8.44140625" style="6" customWidth="1"/>
    <col min="14867" max="14867" width="3.44140625" style="6" customWidth="1"/>
    <col min="14868" max="14868" width="8.44140625" style="6" customWidth="1"/>
    <col min="14869" max="14869" width="3.44140625" style="6" customWidth="1"/>
    <col min="14870" max="14870" width="8.44140625" style="6" customWidth="1"/>
    <col min="14871" max="14871" width="3.44140625" style="6" customWidth="1"/>
    <col min="14872" max="15109" width="7.6640625" style="6"/>
    <col min="15110" max="15110" width="2.6640625" style="6" customWidth="1"/>
    <col min="15111" max="15111" width="22.6640625" style="6" customWidth="1"/>
    <col min="15112" max="15112" width="8.44140625" style="6" customWidth="1"/>
    <col min="15113" max="15113" width="2.88671875" style="6" customWidth="1"/>
    <col min="15114" max="15114" width="8.44140625" style="6" customWidth="1"/>
    <col min="15115" max="15115" width="3.5546875" style="6" customWidth="1"/>
    <col min="15116" max="15116" width="8.44140625" style="6" customWidth="1"/>
    <col min="15117" max="15117" width="3.5546875" style="6" customWidth="1"/>
    <col min="15118" max="15118" width="8.44140625" style="6" customWidth="1"/>
    <col min="15119" max="15119" width="3.5546875" style="6" customWidth="1"/>
    <col min="15120" max="15120" width="8.44140625" style="6" customWidth="1"/>
    <col min="15121" max="15121" width="5.109375" style="6" customWidth="1"/>
    <col min="15122" max="15122" width="8.44140625" style="6" customWidth="1"/>
    <col min="15123" max="15123" width="3.44140625" style="6" customWidth="1"/>
    <col min="15124" max="15124" width="8.44140625" style="6" customWidth="1"/>
    <col min="15125" max="15125" width="3.44140625" style="6" customWidth="1"/>
    <col min="15126" max="15126" width="8.44140625" style="6" customWidth="1"/>
    <col min="15127" max="15127" width="3.44140625" style="6" customWidth="1"/>
    <col min="15128" max="15365" width="7.6640625" style="6"/>
    <col min="15366" max="15366" width="2.6640625" style="6" customWidth="1"/>
    <col min="15367" max="15367" width="22.6640625" style="6" customWidth="1"/>
    <col min="15368" max="15368" width="8.44140625" style="6" customWidth="1"/>
    <col min="15369" max="15369" width="2.88671875" style="6" customWidth="1"/>
    <col min="15370" max="15370" width="8.44140625" style="6" customWidth="1"/>
    <col min="15371" max="15371" width="3.5546875" style="6" customWidth="1"/>
    <col min="15372" max="15372" width="8.44140625" style="6" customWidth="1"/>
    <col min="15373" max="15373" width="3.5546875" style="6" customWidth="1"/>
    <col min="15374" max="15374" width="8.44140625" style="6" customWidth="1"/>
    <col min="15375" max="15375" width="3.5546875" style="6" customWidth="1"/>
    <col min="15376" max="15376" width="8.44140625" style="6" customWidth="1"/>
    <col min="15377" max="15377" width="5.109375" style="6" customWidth="1"/>
    <col min="15378" max="15378" width="8.44140625" style="6" customWidth="1"/>
    <col min="15379" max="15379" width="3.44140625" style="6" customWidth="1"/>
    <col min="15380" max="15380" width="8.44140625" style="6" customWidth="1"/>
    <col min="15381" max="15381" width="3.44140625" style="6" customWidth="1"/>
    <col min="15382" max="15382" width="8.44140625" style="6" customWidth="1"/>
    <col min="15383" max="15383" width="3.44140625" style="6" customWidth="1"/>
    <col min="15384" max="15621" width="7.6640625" style="6"/>
    <col min="15622" max="15622" width="2.6640625" style="6" customWidth="1"/>
    <col min="15623" max="15623" width="22.6640625" style="6" customWidth="1"/>
    <col min="15624" max="15624" width="8.44140625" style="6" customWidth="1"/>
    <col min="15625" max="15625" width="2.88671875" style="6" customWidth="1"/>
    <col min="15626" max="15626" width="8.44140625" style="6" customWidth="1"/>
    <col min="15627" max="15627" width="3.5546875" style="6" customWidth="1"/>
    <col min="15628" max="15628" width="8.44140625" style="6" customWidth="1"/>
    <col min="15629" max="15629" width="3.5546875" style="6" customWidth="1"/>
    <col min="15630" max="15630" width="8.44140625" style="6" customWidth="1"/>
    <col min="15631" max="15631" width="3.5546875" style="6" customWidth="1"/>
    <col min="15632" max="15632" width="8.44140625" style="6" customWidth="1"/>
    <col min="15633" max="15633" width="5.109375" style="6" customWidth="1"/>
    <col min="15634" max="15634" width="8.44140625" style="6" customWidth="1"/>
    <col min="15635" max="15635" width="3.44140625" style="6" customWidth="1"/>
    <col min="15636" max="15636" width="8.44140625" style="6" customWidth="1"/>
    <col min="15637" max="15637" width="3.44140625" style="6" customWidth="1"/>
    <col min="15638" max="15638" width="8.44140625" style="6" customWidth="1"/>
    <col min="15639" max="15639" width="3.44140625" style="6" customWidth="1"/>
    <col min="15640" max="15877" width="7.6640625" style="6"/>
    <col min="15878" max="15878" width="2.6640625" style="6" customWidth="1"/>
    <col min="15879" max="15879" width="22.6640625" style="6" customWidth="1"/>
    <col min="15880" max="15880" width="8.44140625" style="6" customWidth="1"/>
    <col min="15881" max="15881" width="2.88671875" style="6" customWidth="1"/>
    <col min="15882" max="15882" width="8.44140625" style="6" customWidth="1"/>
    <col min="15883" max="15883" width="3.5546875" style="6" customWidth="1"/>
    <col min="15884" max="15884" width="8.44140625" style="6" customWidth="1"/>
    <col min="15885" max="15885" width="3.5546875" style="6" customWidth="1"/>
    <col min="15886" max="15886" width="8.44140625" style="6" customWidth="1"/>
    <col min="15887" max="15887" width="3.5546875" style="6" customWidth="1"/>
    <col min="15888" max="15888" width="8.44140625" style="6" customWidth="1"/>
    <col min="15889" max="15889" width="5.109375" style="6" customWidth="1"/>
    <col min="15890" max="15890" width="8.44140625" style="6" customWidth="1"/>
    <col min="15891" max="15891" width="3.44140625" style="6" customWidth="1"/>
    <col min="15892" max="15892" width="8.44140625" style="6" customWidth="1"/>
    <col min="15893" max="15893" width="3.44140625" style="6" customWidth="1"/>
    <col min="15894" max="15894" width="8.44140625" style="6" customWidth="1"/>
    <col min="15895" max="15895" width="3.44140625" style="6" customWidth="1"/>
    <col min="15896" max="16133" width="7.6640625" style="6"/>
    <col min="16134" max="16134" width="2.6640625" style="6" customWidth="1"/>
    <col min="16135" max="16135" width="22.6640625" style="6" customWidth="1"/>
    <col min="16136" max="16136" width="8.44140625" style="6" customWidth="1"/>
    <col min="16137" max="16137" width="2.88671875" style="6" customWidth="1"/>
    <col min="16138" max="16138" width="8.44140625" style="6" customWidth="1"/>
    <col min="16139" max="16139" width="3.5546875" style="6" customWidth="1"/>
    <col min="16140" max="16140" width="8.44140625" style="6" customWidth="1"/>
    <col min="16141" max="16141" width="3.5546875" style="6" customWidth="1"/>
    <col min="16142" max="16142" width="8.44140625" style="6" customWidth="1"/>
    <col min="16143" max="16143" width="3.5546875" style="6" customWidth="1"/>
    <col min="16144" max="16144" width="8.44140625" style="6" customWidth="1"/>
    <col min="16145" max="16145" width="5.109375" style="6" customWidth="1"/>
    <col min="16146" max="16146" width="8.44140625" style="6" customWidth="1"/>
    <col min="16147" max="16147" width="3.44140625" style="6" customWidth="1"/>
    <col min="16148" max="16148" width="8.44140625" style="6" customWidth="1"/>
    <col min="16149" max="16149" width="3.44140625" style="6" customWidth="1"/>
    <col min="16150" max="16150" width="8.44140625" style="6" customWidth="1"/>
    <col min="16151" max="16151" width="3.44140625" style="6" customWidth="1"/>
    <col min="16152" max="16384" width="7.6640625" style="6"/>
  </cols>
  <sheetData>
    <row r="1" spans="2:45" ht="6" customHeight="1" x14ac:dyDescent="0.25"/>
    <row r="2" spans="2:45" ht="5.25" customHeight="1" x14ac:dyDescent="0.25">
      <c r="B2" s="7"/>
      <c r="C2" s="7"/>
      <c r="D2" s="8"/>
      <c r="E2" s="9"/>
      <c r="F2" s="8"/>
      <c r="G2" s="9"/>
      <c r="H2" s="10"/>
      <c r="I2" s="11"/>
      <c r="J2" s="10"/>
      <c r="K2" s="11"/>
      <c r="L2" s="10"/>
      <c r="M2" s="11"/>
      <c r="N2" s="10"/>
      <c r="O2" s="11"/>
      <c r="P2" s="8"/>
      <c r="Q2" s="9"/>
      <c r="R2" s="8"/>
      <c r="S2" s="9"/>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45" s="19" customFormat="1" ht="19.2" x14ac:dyDescent="0.35">
      <c r="B3" s="13" t="s">
        <v>0</v>
      </c>
      <c r="C3" s="13"/>
      <c r="D3" s="14"/>
      <c r="E3" s="15"/>
      <c r="F3" s="12"/>
      <c r="G3" s="16"/>
      <c r="H3" s="17"/>
      <c r="I3" s="18"/>
      <c r="J3" s="17"/>
      <c r="K3" s="18"/>
      <c r="L3" s="17"/>
      <c r="M3" s="18"/>
      <c r="N3" s="17"/>
      <c r="O3" s="18"/>
      <c r="P3" s="12"/>
      <c r="Q3" s="16"/>
      <c r="R3" s="12"/>
      <c r="S3" s="1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2:45" s="19" customFormat="1" ht="8.25" customHeight="1" x14ac:dyDescent="0.25">
      <c r="B4" s="20"/>
      <c r="C4" s="20"/>
      <c r="D4" s="14"/>
      <c r="E4" s="15"/>
      <c r="F4" s="12"/>
      <c r="G4" s="16"/>
      <c r="H4" s="17"/>
      <c r="I4" s="18"/>
      <c r="J4" s="17"/>
      <c r="K4" s="18"/>
      <c r="L4" s="17"/>
      <c r="M4" s="18"/>
      <c r="N4" s="17"/>
      <c r="O4" s="18"/>
      <c r="P4" s="12"/>
      <c r="Q4" s="16"/>
      <c r="R4" s="12"/>
      <c r="S4" s="16"/>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45" s="19" customFormat="1" ht="16.8" x14ac:dyDescent="0.3">
      <c r="B5" s="21" t="s">
        <v>1</v>
      </c>
      <c r="C5" s="21"/>
      <c r="D5" s="14"/>
      <c r="E5" s="15"/>
      <c r="F5" s="12"/>
      <c r="G5" s="16"/>
      <c r="H5" s="17"/>
      <c r="I5" s="18"/>
      <c r="J5" s="17"/>
      <c r="K5" s="18"/>
      <c r="L5" s="17"/>
      <c r="M5" s="18"/>
      <c r="N5" s="17"/>
      <c r="O5" s="17"/>
      <c r="P5" s="12"/>
      <c r="Q5" s="16"/>
      <c r="R5" s="12"/>
      <c r="S5" s="16"/>
      <c r="T5" s="12"/>
      <c r="U5" s="12"/>
      <c r="V5" s="22" t="s">
        <v>121</v>
      </c>
      <c r="W5" s="12"/>
      <c r="X5" s="12"/>
      <c r="Y5" s="12"/>
      <c r="Z5" s="12"/>
      <c r="AA5" s="12"/>
      <c r="AB5" s="12"/>
      <c r="AC5" s="12"/>
      <c r="AD5" s="12"/>
      <c r="AE5" s="12"/>
      <c r="AF5" s="12"/>
      <c r="AG5" s="12"/>
      <c r="AH5" s="12"/>
      <c r="AI5" s="12"/>
      <c r="AJ5" s="12"/>
      <c r="AK5" s="12"/>
      <c r="AL5" s="12"/>
      <c r="AM5" s="12"/>
      <c r="AN5" s="12"/>
      <c r="AO5" s="12"/>
      <c r="AP5" s="12"/>
      <c r="AQ5" s="12"/>
      <c r="AR5" s="12"/>
      <c r="AS5" s="12"/>
    </row>
    <row r="6" spans="2:45" s="19" customFormat="1" x14ac:dyDescent="0.25">
      <c r="B6" s="23"/>
      <c r="C6" s="23"/>
      <c r="D6" s="24"/>
      <c r="E6" s="25"/>
      <c r="F6" s="8"/>
      <c r="G6" s="9"/>
      <c r="H6" s="10"/>
      <c r="I6" s="11"/>
      <c r="J6" s="10"/>
      <c r="K6" s="11"/>
      <c r="L6" s="10"/>
      <c r="M6" s="11"/>
      <c r="N6" s="10"/>
      <c r="O6" s="11"/>
      <c r="P6" s="8"/>
      <c r="Q6" s="9"/>
      <c r="R6" s="8"/>
      <c r="S6" s="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5" s="19" customFormat="1" ht="14.25" customHeight="1" x14ac:dyDescent="0.25">
      <c r="B7" s="26" t="s">
        <v>2</v>
      </c>
      <c r="C7" s="26"/>
      <c r="D7" s="26"/>
      <c r="E7" s="26"/>
      <c r="F7" s="26"/>
      <c r="G7" s="26"/>
      <c r="H7" s="26"/>
      <c r="I7" s="26"/>
      <c r="J7" s="124" t="s">
        <v>3</v>
      </c>
      <c r="K7" s="125"/>
      <c r="L7" s="125"/>
      <c r="M7" s="125"/>
      <c r="N7" s="126"/>
      <c r="O7" s="8"/>
      <c r="P7" s="8"/>
      <c r="Q7" s="9"/>
      <c r="R7" s="8"/>
      <c r="S7" s="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45" s="19" customFormat="1" ht="9.75" customHeight="1" thickBot="1" x14ac:dyDescent="0.3">
      <c r="B8" s="27"/>
      <c r="C8" s="27"/>
      <c r="D8" s="14"/>
      <c r="E8" s="28"/>
      <c r="F8" s="29"/>
      <c r="G8" s="30"/>
      <c r="H8" s="31"/>
      <c r="I8" s="32"/>
      <c r="J8" s="31"/>
      <c r="K8" s="32"/>
      <c r="L8" s="31"/>
      <c r="M8" s="32"/>
      <c r="N8" s="31"/>
      <c r="O8" s="32"/>
      <c r="P8" s="12"/>
      <c r="Q8" s="16"/>
      <c r="R8" s="12"/>
      <c r="S8" s="16"/>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2:45" s="19" customFormat="1" ht="13.2" x14ac:dyDescent="0.25">
      <c r="B9" s="8"/>
      <c r="C9" s="33"/>
      <c r="D9" s="34"/>
      <c r="E9" s="34"/>
      <c r="F9" s="34"/>
      <c r="G9" s="34"/>
      <c r="H9" s="34"/>
      <c r="I9" s="34"/>
      <c r="J9" s="34"/>
      <c r="K9" s="34"/>
      <c r="L9" s="34"/>
      <c r="M9" s="34"/>
      <c r="N9" s="34"/>
      <c r="O9" s="34"/>
      <c r="P9" s="34"/>
      <c r="Q9" s="34"/>
      <c r="R9" s="34"/>
      <c r="S9" s="34"/>
      <c r="T9" s="34"/>
      <c r="U9" s="34"/>
      <c r="V9" s="35"/>
      <c r="W9" s="12"/>
      <c r="X9" s="12"/>
      <c r="Y9" s="12"/>
      <c r="Z9" s="12"/>
      <c r="AA9" s="12"/>
      <c r="AB9" s="12"/>
      <c r="AC9" s="12"/>
      <c r="AD9" s="12"/>
      <c r="AE9" s="12"/>
      <c r="AF9" s="12"/>
      <c r="AG9" s="12"/>
      <c r="AH9" s="12"/>
      <c r="AI9" s="12"/>
      <c r="AJ9" s="12"/>
      <c r="AK9" s="12"/>
      <c r="AL9" s="12"/>
      <c r="AM9" s="12"/>
      <c r="AN9" s="12"/>
      <c r="AO9" s="12"/>
      <c r="AP9" s="12"/>
      <c r="AQ9" s="12"/>
      <c r="AR9" s="12"/>
      <c r="AS9" s="12"/>
    </row>
    <row r="10" spans="2:45" s="19" customFormat="1" ht="12" customHeight="1" x14ac:dyDescent="0.25">
      <c r="B10" s="8"/>
      <c r="C10" s="36"/>
      <c r="D10" s="37"/>
      <c r="E10" s="37"/>
      <c r="F10" s="37"/>
      <c r="G10" s="37"/>
      <c r="H10" s="37"/>
      <c r="I10" s="37"/>
      <c r="J10" s="37"/>
      <c r="K10" s="37"/>
      <c r="L10" s="37"/>
      <c r="M10" s="37"/>
      <c r="N10" s="37"/>
      <c r="O10" s="37"/>
      <c r="P10" s="37"/>
      <c r="Q10" s="37"/>
      <c r="R10" s="37"/>
      <c r="S10" s="37"/>
      <c r="T10" s="37"/>
      <c r="U10" s="37"/>
      <c r="V10" s="38"/>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2:45" s="19" customFormat="1" ht="12" customHeight="1" x14ac:dyDescent="0.25">
      <c r="B11" s="8"/>
      <c r="C11" s="36"/>
      <c r="D11" s="37"/>
      <c r="E11" s="37"/>
      <c r="F11" s="37"/>
      <c r="G11" s="37"/>
      <c r="H11" s="37"/>
      <c r="I11" s="37"/>
      <c r="J11" s="37"/>
      <c r="K11" s="37"/>
      <c r="L11" s="37"/>
      <c r="M11" s="37"/>
      <c r="N11" s="37"/>
      <c r="O11" s="37"/>
      <c r="P11" s="37"/>
      <c r="Q11" s="37"/>
      <c r="R11" s="37"/>
      <c r="S11" s="37"/>
      <c r="T11" s="37"/>
      <c r="U11" s="37"/>
      <c r="V11" s="38"/>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45" s="19" customFormat="1" ht="12" customHeight="1" x14ac:dyDescent="0.25">
      <c r="B12" s="8"/>
      <c r="C12" s="36"/>
      <c r="D12" s="37"/>
      <c r="E12" s="37"/>
      <c r="F12" s="37"/>
      <c r="G12" s="37"/>
      <c r="H12" s="37"/>
      <c r="I12" s="37"/>
      <c r="J12" s="37"/>
      <c r="K12" s="37"/>
      <c r="L12" s="37"/>
      <c r="M12" s="37"/>
      <c r="N12" s="37"/>
      <c r="O12" s="37"/>
      <c r="P12" s="37"/>
      <c r="Q12" s="37"/>
      <c r="R12" s="37"/>
      <c r="S12" s="37"/>
      <c r="T12" s="37"/>
      <c r="U12" s="37"/>
      <c r="V12" s="38"/>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45" s="19" customFormat="1" ht="12" customHeight="1" x14ac:dyDescent="0.25">
      <c r="B13" s="8"/>
      <c r="C13" s="36"/>
      <c r="D13" s="37"/>
      <c r="E13" s="37"/>
      <c r="F13" s="37"/>
      <c r="G13" s="37"/>
      <c r="H13" s="37"/>
      <c r="I13" s="37"/>
      <c r="J13" s="37"/>
      <c r="K13" s="37"/>
      <c r="L13" s="37"/>
      <c r="M13" s="37"/>
      <c r="N13" s="37"/>
      <c r="O13" s="37"/>
      <c r="P13" s="37"/>
      <c r="Q13" s="37"/>
      <c r="R13" s="37"/>
      <c r="S13" s="37"/>
      <c r="T13" s="37"/>
      <c r="U13" s="37"/>
      <c r="V13" s="38"/>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45" s="19" customFormat="1" ht="12" customHeight="1" x14ac:dyDescent="0.25">
      <c r="B14" s="8"/>
      <c r="C14" s="36"/>
      <c r="D14" s="37"/>
      <c r="E14" s="37"/>
      <c r="F14" s="37"/>
      <c r="G14" s="37"/>
      <c r="H14" s="37"/>
      <c r="I14" s="37"/>
      <c r="J14" s="37"/>
      <c r="K14" s="37"/>
      <c r="L14" s="37"/>
      <c r="M14" s="37"/>
      <c r="N14" s="37"/>
      <c r="O14" s="37"/>
      <c r="P14" s="37"/>
      <c r="Q14" s="37"/>
      <c r="R14" s="37"/>
      <c r="S14" s="37"/>
      <c r="T14" s="37"/>
      <c r="U14" s="37"/>
      <c r="V14" s="38"/>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2:45" s="19" customFormat="1" ht="12" customHeight="1" x14ac:dyDescent="0.25">
      <c r="B15" s="8"/>
      <c r="C15" s="36"/>
      <c r="D15" s="37"/>
      <c r="E15" s="37"/>
      <c r="F15" s="37"/>
      <c r="G15" s="37"/>
      <c r="H15" s="37"/>
      <c r="I15" s="37"/>
      <c r="J15" s="37"/>
      <c r="K15" s="37"/>
      <c r="L15" s="37"/>
      <c r="M15" s="37"/>
      <c r="N15" s="37"/>
      <c r="O15" s="37"/>
      <c r="P15" s="37"/>
      <c r="Q15" s="37"/>
      <c r="R15" s="37"/>
      <c r="S15" s="37"/>
      <c r="T15" s="37"/>
      <c r="U15" s="37"/>
      <c r="V15" s="38"/>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2:45" s="19" customFormat="1" ht="12" customHeight="1" x14ac:dyDescent="0.25">
      <c r="B16" s="8"/>
      <c r="C16" s="36"/>
      <c r="D16" s="37"/>
      <c r="E16" s="37"/>
      <c r="F16" s="37"/>
      <c r="G16" s="37"/>
      <c r="H16" s="37"/>
      <c r="I16" s="37"/>
      <c r="J16" s="37"/>
      <c r="K16" s="37"/>
      <c r="L16" s="37"/>
      <c r="M16" s="37"/>
      <c r="N16" s="37"/>
      <c r="O16" s="37"/>
      <c r="P16" s="37"/>
      <c r="Q16" s="37"/>
      <c r="R16" s="37"/>
      <c r="S16" s="37"/>
      <c r="T16" s="37"/>
      <c r="U16" s="37"/>
      <c r="V16" s="38"/>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2:45" s="19" customFormat="1" ht="12" customHeight="1" x14ac:dyDescent="0.25">
      <c r="B17" s="8"/>
      <c r="C17" s="36"/>
      <c r="D17" s="37"/>
      <c r="E17" s="37"/>
      <c r="F17" s="37"/>
      <c r="G17" s="37"/>
      <c r="H17" s="37"/>
      <c r="I17" s="37"/>
      <c r="J17" s="37"/>
      <c r="K17" s="37"/>
      <c r="L17" s="37"/>
      <c r="M17" s="37"/>
      <c r="N17" s="37"/>
      <c r="O17" s="37"/>
      <c r="P17" s="37"/>
      <c r="Q17" s="37"/>
      <c r="R17" s="37"/>
      <c r="S17" s="37"/>
      <c r="T17" s="37"/>
      <c r="U17" s="37"/>
      <c r="V17" s="38"/>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2:45" s="19" customFormat="1" ht="12" customHeight="1" x14ac:dyDescent="0.25">
      <c r="B18" s="8"/>
      <c r="C18" s="36"/>
      <c r="D18" s="37"/>
      <c r="E18" s="37"/>
      <c r="F18" s="37"/>
      <c r="G18" s="37"/>
      <c r="H18" s="37"/>
      <c r="I18" s="37"/>
      <c r="J18" s="37"/>
      <c r="K18" s="37"/>
      <c r="L18" s="37"/>
      <c r="M18" s="37"/>
      <c r="N18" s="37"/>
      <c r="O18" s="37"/>
      <c r="P18" s="37"/>
      <c r="Q18" s="37"/>
      <c r="R18" s="37"/>
      <c r="S18" s="37"/>
      <c r="T18" s="37"/>
      <c r="U18" s="37"/>
      <c r="V18" s="38"/>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2:45" s="19" customFormat="1" ht="12" customHeight="1" x14ac:dyDescent="0.25">
      <c r="B19" s="8"/>
      <c r="C19" s="36"/>
      <c r="D19" s="37"/>
      <c r="E19" s="37"/>
      <c r="F19" s="37"/>
      <c r="G19" s="37"/>
      <c r="H19" s="37"/>
      <c r="I19" s="37"/>
      <c r="J19" s="37"/>
      <c r="K19" s="37"/>
      <c r="L19" s="37"/>
      <c r="M19" s="37"/>
      <c r="N19" s="37"/>
      <c r="O19" s="37"/>
      <c r="P19" s="37"/>
      <c r="Q19" s="37"/>
      <c r="R19" s="37"/>
      <c r="S19" s="37"/>
      <c r="T19" s="37"/>
      <c r="U19" s="37"/>
      <c r="V19" s="38"/>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2:45" s="19" customFormat="1" ht="12" customHeight="1" x14ac:dyDescent="0.25">
      <c r="B20" s="8"/>
      <c r="C20" s="36"/>
      <c r="D20" s="37"/>
      <c r="E20" s="37"/>
      <c r="F20" s="37"/>
      <c r="G20" s="37"/>
      <c r="H20" s="37"/>
      <c r="I20" s="37"/>
      <c r="J20" s="37"/>
      <c r="K20" s="37"/>
      <c r="L20" s="37"/>
      <c r="M20" s="37"/>
      <c r="N20" s="37"/>
      <c r="O20" s="37"/>
      <c r="P20" s="37"/>
      <c r="Q20" s="37"/>
      <c r="R20" s="37"/>
      <c r="S20" s="37"/>
      <c r="T20" s="37"/>
      <c r="U20" s="37"/>
      <c r="V20" s="38"/>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2:45" s="19" customFormat="1" ht="12" customHeight="1" x14ac:dyDescent="0.25">
      <c r="B21" s="8"/>
      <c r="C21" s="36"/>
      <c r="D21" s="37"/>
      <c r="E21" s="37"/>
      <c r="F21" s="37"/>
      <c r="G21" s="37"/>
      <c r="H21" s="37"/>
      <c r="I21" s="37"/>
      <c r="J21" s="37"/>
      <c r="K21" s="37"/>
      <c r="L21" s="37"/>
      <c r="M21" s="37"/>
      <c r="N21" s="37"/>
      <c r="O21" s="37"/>
      <c r="P21" s="37"/>
      <c r="Q21" s="37"/>
      <c r="R21" s="37"/>
      <c r="S21" s="37"/>
      <c r="T21" s="37"/>
      <c r="U21" s="37"/>
      <c r="V21" s="38"/>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s="19" customFormat="1" ht="12" customHeight="1" x14ac:dyDescent="0.25">
      <c r="B22" s="8"/>
      <c r="C22" s="36"/>
      <c r="D22" s="37"/>
      <c r="E22" s="37"/>
      <c r="F22" s="37"/>
      <c r="G22" s="37"/>
      <c r="H22" s="37"/>
      <c r="I22" s="37"/>
      <c r="J22" s="37"/>
      <c r="K22" s="37"/>
      <c r="L22" s="37"/>
      <c r="M22" s="37"/>
      <c r="N22" s="37"/>
      <c r="O22" s="37"/>
      <c r="P22" s="37"/>
      <c r="Q22" s="37"/>
      <c r="R22" s="37"/>
      <c r="S22" s="37"/>
      <c r="T22" s="37"/>
      <c r="U22" s="37"/>
      <c r="V22" s="38"/>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2:45" s="19" customFormat="1" ht="12" customHeight="1" x14ac:dyDescent="0.25">
      <c r="B23" s="8"/>
      <c r="C23" s="36"/>
      <c r="D23" s="37"/>
      <c r="E23" s="37"/>
      <c r="F23" s="37"/>
      <c r="G23" s="37"/>
      <c r="H23" s="37"/>
      <c r="I23" s="37"/>
      <c r="J23" s="37"/>
      <c r="K23" s="37"/>
      <c r="L23" s="37"/>
      <c r="M23" s="37"/>
      <c r="N23" s="37"/>
      <c r="O23" s="37"/>
      <c r="P23" s="37"/>
      <c r="Q23" s="37"/>
      <c r="R23" s="37"/>
      <c r="S23" s="37"/>
      <c r="T23" s="37"/>
      <c r="U23" s="37"/>
      <c r="V23" s="38"/>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45" s="19" customFormat="1" ht="12" customHeight="1" x14ac:dyDescent="0.25">
      <c r="B24" s="8"/>
      <c r="C24" s="36"/>
      <c r="D24" s="37"/>
      <c r="E24" s="37"/>
      <c r="F24" s="37"/>
      <c r="G24" s="37"/>
      <c r="H24" s="37"/>
      <c r="I24" s="37"/>
      <c r="J24" s="37"/>
      <c r="K24" s="37"/>
      <c r="L24" s="37"/>
      <c r="M24" s="37"/>
      <c r="N24" s="37"/>
      <c r="O24" s="37"/>
      <c r="P24" s="37"/>
      <c r="Q24" s="37"/>
      <c r="R24" s="37"/>
      <c r="S24" s="37"/>
      <c r="T24" s="37"/>
      <c r="U24" s="37"/>
      <c r="V24" s="38"/>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2:45" s="19" customFormat="1" ht="12" customHeight="1" x14ac:dyDescent="0.25">
      <c r="B25" s="8"/>
      <c r="C25" s="36"/>
      <c r="D25" s="37"/>
      <c r="E25" s="37"/>
      <c r="F25" s="37"/>
      <c r="G25" s="37"/>
      <c r="H25" s="37"/>
      <c r="I25" s="37"/>
      <c r="J25" s="37"/>
      <c r="K25" s="37"/>
      <c r="L25" s="37"/>
      <c r="M25" s="37"/>
      <c r="N25" s="37"/>
      <c r="O25" s="37"/>
      <c r="P25" s="37"/>
      <c r="Q25" s="37"/>
      <c r="R25" s="37"/>
      <c r="S25" s="37"/>
      <c r="T25" s="37"/>
      <c r="U25" s="37"/>
      <c r="V25" s="38"/>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2:45" s="19" customFormat="1" ht="18.75" customHeight="1" thickBot="1" x14ac:dyDescent="0.3">
      <c r="B26" s="8"/>
      <c r="C26" s="39"/>
      <c r="D26" s="40"/>
      <c r="E26" s="40"/>
      <c r="F26" s="40"/>
      <c r="G26" s="40"/>
      <c r="H26" s="40"/>
      <c r="I26" s="40"/>
      <c r="J26" s="40"/>
      <c r="K26" s="40"/>
      <c r="L26" s="40"/>
      <c r="M26" s="40"/>
      <c r="N26" s="40"/>
      <c r="O26" s="40"/>
      <c r="P26" s="40"/>
      <c r="Q26" s="40"/>
      <c r="R26" s="40"/>
      <c r="S26" s="40"/>
      <c r="T26" s="40"/>
      <c r="U26" s="40"/>
      <c r="V26" s="41"/>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2:45" s="47" customFormat="1" ht="7.5" customHeight="1" x14ac:dyDescent="0.25">
      <c r="B27" s="42"/>
      <c r="C27" s="42"/>
      <c r="D27" s="43"/>
      <c r="E27" s="44"/>
      <c r="F27" s="44"/>
      <c r="G27" s="44"/>
      <c r="H27" s="44"/>
      <c r="I27" s="44"/>
      <c r="J27" s="45"/>
      <c r="K27" s="45"/>
      <c r="L27" s="45"/>
      <c r="M27" s="46"/>
      <c r="N27" s="31"/>
      <c r="O27" s="32"/>
      <c r="P27" s="29"/>
      <c r="Q27" s="30"/>
      <c r="R27" s="29"/>
      <c r="S27" s="30"/>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2:45" s="49" customFormat="1" ht="2.25" customHeight="1" x14ac:dyDescent="0.25">
      <c r="B28" s="48" t="s">
        <v>4</v>
      </c>
      <c r="C28" s="48"/>
      <c r="Y28" s="50">
        <v>1990</v>
      </c>
      <c r="Z28" s="51">
        <v>1995</v>
      </c>
      <c r="AA28" s="51">
        <v>1996</v>
      </c>
      <c r="AB28" s="51">
        <v>1997</v>
      </c>
      <c r="AC28" s="52">
        <v>1998</v>
      </c>
      <c r="AD28" s="53">
        <v>1999</v>
      </c>
      <c r="AE28" s="53">
        <v>2000</v>
      </c>
      <c r="AF28" s="53">
        <v>2001</v>
      </c>
      <c r="AG28" s="53">
        <v>2002</v>
      </c>
      <c r="AH28" s="53">
        <v>2003</v>
      </c>
      <c r="AI28" s="53">
        <v>2004</v>
      </c>
      <c r="AJ28" s="53">
        <v>2005</v>
      </c>
      <c r="AK28" s="53">
        <v>2006</v>
      </c>
      <c r="AL28" s="53">
        <v>2007</v>
      </c>
      <c r="AM28" s="53">
        <v>2008</v>
      </c>
      <c r="AN28" s="53">
        <v>2009</v>
      </c>
      <c r="AO28" s="53">
        <v>2010</v>
      </c>
      <c r="AP28" s="53">
        <v>2011</v>
      </c>
      <c r="AQ28" s="53">
        <v>2012</v>
      </c>
      <c r="AR28" s="53">
        <v>2013</v>
      </c>
      <c r="AS28" s="53">
        <v>2014</v>
      </c>
    </row>
    <row r="29" spans="2:45" s="49" customFormat="1" ht="2.25" customHeight="1" x14ac:dyDescent="0.25">
      <c r="B29" s="54"/>
      <c r="C29" s="54"/>
      <c r="Y29" s="55" t="str">
        <f>VLOOKUP(J7,B32:AR108,3,TRUE)</f>
        <v>...</v>
      </c>
      <c r="Z29" s="56" t="str">
        <f>VLOOKUP(J7,B32:AR108,5,TRUE)</f>
        <v>...</v>
      </c>
      <c r="AA29" s="56" t="str">
        <f>VLOOKUP(J7,B32:AR108,7,TRUE)</f>
        <v>...</v>
      </c>
      <c r="AB29" s="56" t="str">
        <f>VLOOKUP(J7,B32:AR108,9,TRUE)</f>
        <v>...</v>
      </c>
      <c r="AC29" s="56" t="str">
        <f>VLOOKUP($J$7,$B$32:$AR$108,11,TRUE)</f>
        <v>...</v>
      </c>
      <c r="AD29" s="56" t="str">
        <f>VLOOKUP($J$7,$B$32:$AR$108,13,TRUE)</f>
        <v>...</v>
      </c>
      <c r="AE29" s="56" t="str">
        <f>VLOOKUP($J$7,$B$32:$AR$108,15,TRUE)</f>
        <v>...</v>
      </c>
      <c r="AF29" s="56" t="str">
        <f>VLOOKUP($J$7,$B$32:$AR$108,17,TRUE)</f>
        <v>...</v>
      </c>
      <c r="AG29" s="56" t="str">
        <f>VLOOKUP($J$7,$B$32:$AR$108,19,TRUE)</f>
        <v>...</v>
      </c>
      <c r="AH29" s="56" t="str">
        <f>VLOOKUP($J$7,$B$32:$AR$108,21,TRUE)</f>
        <v>...</v>
      </c>
      <c r="AI29" s="56">
        <f>VLOOKUP($J$7,$B$32:$AR$108,23,TRUE)</f>
        <v>185874</v>
      </c>
      <c r="AJ29" s="56" t="str">
        <f>VLOOKUP($J$7,$B$32:$AR$108,25,TRUE)</f>
        <v>...</v>
      </c>
      <c r="AK29" s="56">
        <f>VLOOKUP($J$7,$B$32:$AR$108,27,TRUE)</f>
        <v>153167</v>
      </c>
      <c r="AL29" s="56" t="str">
        <f>VLOOKUP($J$7,$B$32:$AR$108,29,TRUE)</f>
        <v>...</v>
      </c>
      <c r="AM29" s="56">
        <f>VLOOKUP($J$7,$B$32:$AR$108,31,TRUE)</f>
        <v>160701</v>
      </c>
      <c r="AN29" s="56" t="str">
        <f>VLOOKUP($J$7,$B$32:$AR$108,33,TRUE)</f>
        <v>...</v>
      </c>
      <c r="AO29" s="56">
        <f>VLOOKUP($J$7,$B$32:$AR$108,35,TRUE)</f>
        <v>156167</v>
      </c>
      <c r="AP29" s="56" t="str">
        <f>VLOOKUP($J$7,$B$32:$AR$108,37,TRUE)</f>
        <v>...</v>
      </c>
      <c r="AQ29" s="56">
        <f>VLOOKUP($J$7,$B$32:$AR$108,39,TRUE)</f>
        <v>193421</v>
      </c>
      <c r="AR29" s="53" t="str">
        <f>VLOOKUP($J$7,$B$32:$AR$108,41,TRUE)</f>
        <v>...</v>
      </c>
      <c r="AS29" s="53">
        <f>VLOOKUP($J$7,$B$32:$AR$108,43,TRUE)</f>
        <v>215076</v>
      </c>
    </row>
    <row r="30" spans="2:45" ht="21.75" customHeight="1" x14ac:dyDescent="0.25">
      <c r="B30" s="57" t="s">
        <v>5</v>
      </c>
      <c r="C30" s="58" t="s">
        <v>6</v>
      </c>
      <c r="D30" s="59">
        <v>1990</v>
      </c>
      <c r="E30" s="60"/>
      <c r="F30" s="61">
        <v>1995</v>
      </c>
      <c r="G30" s="62"/>
      <c r="H30" s="61">
        <v>1996</v>
      </c>
      <c r="I30" s="62"/>
      <c r="J30" s="61">
        <v>1997</v>
      </c>
      <c r="K30" s="63"/>
      <c r="L30" s="61">
        <v>1998</v>
      </c>
      <c r="M30" s="63"/>
      <c r="N30" s="61">
        <v>1999</v>
      </c>
      <c r="O30" s="62"/>
      <c r="P30" s="61">
        <v>2000</v>
      </c>
      <c r="Q30" s="62"/>
      <c r="R30" s="61">
        <v>2001</v>
      </c>
      <c r="S30" s="63"/>
      <c r="T30" s="61">
        <v>2002</v>
      </c>
      <c r="U30" s="62"/>
      <c r="V30" s="61">
        <v>2003</v>
      </c>
      <c r="W30" s="62"/>
      <c r="X30" s="61">
        <v>2004</v>
      </c>
      <c r="Y30" s="63"/>
      <c r="Z30" s="61">
        <v>2005</v>
      </c>
      <c r="AA30" s="63"/>
      <c r="AB30" s="61">
        <v>2006</v>
      </c>
      <c r="AC30" s="62"/>
      <c r="AD30" s="61">
        <v>2007</v>
      </c>
      <c r="AE30" s="62"/>
      <c r="AF30" s="61">
        <v>2008</v>
      </c>
      <c r="AG30" s="63"/>
      <c r="AH30" s="61">
        <v>2009</v>
      </c>
      <c r="AI30" s="62"/>
      <c r="AJ30" s="61">
        <v>2010</v>
      </c>
      <c r="AK30" s="62"/>
      <c r="AL30" s="61">
        <v>2011</v>
      </c>
      <c r="AM30" s="62"/>
      <c r="AN30" s="61">
        <v>2012</v>
      </c>
      <c r="AO30" s="62"/>
      <c r="AP30" s="61">
        <v>2013</v>
      </c>
      <c r="AQ30" s="63"/>
      <c r="AR30" s="61">
        <v>2014</v>
      </c>
      <c r="AS30" s="61"/>
    </row>
    <row r="31" spans="2:45" ht="14.4" x14ac:dyDescent="0.3">
      <c r="B31" s="64"/>
      <c r="C31" s="64"/>
      <c r="D31" s="127" t="s">
        <v>7</v>
      </c>
      <c r="E31" s="127"/>
      <c r="F31" s="127"/>
      <c r="G31" s="127"/>
      <c r="H31" s="127"/>
      <c r="I31" s="127"/>
      <c r="J31" s="127"/>
      <c r="K31" s="127"/>
      <c r="L31" s="127"/>
      <c r="M31" s="127"/>
      <c r="N31" s="127"/>
      <c r="O31" s="127"/>
      <c r="P31" s="127"/>
      <c r="Q31" s="127"/>
      <c r="R31" s="127"/>
      <c r="S31" s="127"/>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row>
    <row r="32" spans="2:45" ht="12" customHeight="1" x14ac:dyDescent="0.25">
      <c r="B32" s="65" t="s">
        <v>3</v>
      </c>
      <c r="C32" s="66" t="s">
        <v>10</v>
      </c>
      <c r="D32" s="67" t="s">
        <v>9</v>
      </c>
      <c r="E32" s="68"/>
      <c r="F32" s="67" t="s">
        <v>9</v>
      </c>
      <c r="G32" s="68"/>
      <c r="H32" s="67" t="s">
        <v>9</v>
      </c>
      <c r="I32" s="68"/>
      <c r="J32" s="67" t="s">
        <v>9</v>
      </c>
      <c r="K32" s="68"/>
      <c r="L32" s="67" t="s">
        <v>9</v>
      </c>
      <c r="M32" s="68"/>
      <c r="N32" s="67" t="s">
        <v>9</v>
      </c>
      <c r="O32" s="68"/>
      <c r="P32" s="67" t="s">
        <v>9</v>
      </c>
      <c r="Q32" s="68"/>
      <c r="R32" s="67" t="s">
        <v>9</v>
      </c>
      <c r="S32" s="68"/>
      <c r="T32" s="67" t="s">
        <v>9</v>
      </c>
      <c r="U32" s="68"/>
      <c r="V32" s="67" t="s">
        <v>9</v>
      </c>
      <c r="W32" s="68"/>
      <c r="X32" s="67">
        <v>185874</v>
      </c>
      <c r="Y32" s="68"/>
      <c r="Z32" s="67" t="s">
        <v>9</v>
      </c>
      <c r="AA32" s="68"/>
      <c r="AB32" s="67">
        <v>153167</v>
      </c>
      <c r="AC32" s="68"/>
      <c r="AD32" s="67" t="s">
        <v>9</v>
      </c>
      <c r="AE32" s="68"/>
      <c r="AF32" s="67">
        <v>160701</v>
      </c>
      <c r="AG32" s="68"/>
      <c r="AH32" s="67" t="s">
        <v>9</v>
      </c>
      <c r="AI32" s="68"/>
      <c r="AJ32" s="67">
        <v>156167</v>
      </c>
      <c r="AK32" s="68"/>
      <c r="AL32" s="67" t="s">
        <v>9</v>
      </c>
      <c r="AM32" s="68"/>
      <c r="AN32" s="67">
        <v>193421</v>
      </c>
      <c r="AO32" s="68"/>
      <c r="AP32" s="67" t="s">
        <v>9</v>
      </c>
      <c r="AQ32" s="68"/>
      <c r="AR32" s="67">
        <v>215076</v>
      </c>
      <c r="AS32" s="68"/>
    </row>
    <row r="33" spans="1:45" ht="12" customHeight="1" x14ac:dyDescent="0.25">
      <c r="B33" s="65" t="s">
        <v>11</v>
      </c>
      <c r="C33" s="66" t="s">
        <v>8</v>
      </c>
      <c r="D33" s="67" t="s">
        <v>9</v>
      </c>
      <c r="E33" s="68"/>
      <c r="F33" s="67" t="s">
        <v>9</v>
      </c>
      <c r="G33" s="68"/>
      <c r="H33" s="67" t="s">
        <v>9</v>
      </c>
      <c r="I33" s="68"/>
      <c r="J33" s="67" t="s">
        <v>9</v>
      </c>
      <c r="K33" s="68"/>
      <c r="L33" s="67" t="s">
        <v>9</v>
      </c>
      <c r="M33" s="68"/>
      <c r="N33" s="67" t="s">
        <v>9</v>
      </c>
      <c r="O33" s="68"/>
      <c r="P33" s="67" t="s">
        <v>9</v>
      </c>
      <c r="Q33" s="68"/>
      <c r="R33" s="67" t="s">
        <v>9</v>
      </c>
      <c r="S33" s="68"/>
      <c r="T33" s="67">
        <v>1007</v>
      </c>
      <c r="U33" s="68"/>
      <c r="V33" s="67">
        <v>9747</v>
      </c>
      <c r="W33" s="68"/>
      <c r="X33" s="67">
        <v>969</v>
      </c>
      <c r="Y33" s="68"/>
      <c r="Z33" s="67" t="s">
        <v>9</v>
      </c>
      <c r="AA33" s="68"/>
      <c r="AB33" s="67" t="s">
        <v>9</v>
      </c>
      <c r="AC33" s="68"/>
      <c r="AD33" s="67">
        <v>1241</v>
      </c>
      <c r="AE33" s="68"/>
      <c r="AF33" s="67">
        <v>8599</v>
      </c>
      <c r="AG33" s="68"/>
      <c r="AH33" s="67">
        <v>10401.2001953125</v>
      </c>
      <c r="AI33" s="68"/>
      <c r="AJ33" s="67">
        <v>58429.1015625</v>
      </c>
      <c r="AK33" s="68"/>
      <c r="AL33" s="67">
        <v>37132.1015625</v>
      </c>
      <c r="AM33" s="68"/>
      <c r="AN33" s="67">
        <v>113898.3984375</v>
      </c>
      <c r="AO33" s="68"/>
      <c r="AP33" s="67" t="s">
        <v>9</v>
      </c>
      <c r="AQ33" s="68"/>
      <c r="AR33" s="67" t="s">
        <v>9</v>
      </c>
      <c r="AS33" s="68"/>
    </row>
    <row r="34" spans="1:45" s="69" customFormat="1" ht="12" customHeight="1" x14ac:dyDescent="0.25">
      <c r="B34" s="65" t="s">
        <v>12</v>
      </c>
      <c r="C34" s="66" t="s">
        <v>8</v>
      </c>
      <c r="D34" s="67" t="s">
        <v>9</v>
      </c>
      <c r="E34" s="68"/>
      <c r="F34" s="67" t="s">
        <v>9</v>
      </c>
      <c r="G34" s="68"/>
      <c r="H34" s="67" t="s">
        <v>9</v>
      </c>
      <c r="I34" s="68"/>
      <c r="J34" s="67" t="s">
        <v>9</v>
      </c>
      <c r="K34" s="68"/>
      <c r="L34" s="67" t="s">
        <v>9</v>
      </c>
      <c r="M34" s="68"/>
      <c r="N34" s="67" t="s">
        <v>9</v>
      </c>
      <c r="O34" s="68"/>
      <c r="P34" s="67" t="s">
        <v>9</v>
      </c>
      <c r="Q34" s="68"/>
      <c r="R34" s="67" t="s">
        <v>9</v>
      </c>
      <c r="S34" s="68"/>
      <c r="T34" s="67">
        <v>1095</v>
      </c>
      <c r="U34" s="68"/>
      <c r="V34" s="67">
        <v>1024</v>
      </c>
      <c r="W34" s="68"/>
      <c r="X34" s="67">
        <v>963</v>
      </c>
      <c r="Y34" s="68"/>
      <c r="Z34" s="67">
        <v>1051</v>
      </c>
      <c r="AA34" s="68"/>
      <c r="AB34" s="67">
        <v>893</v>
      </c>
      <c r="AC34" s="70"/>
      <c r="AD34" s="67">
        <v>1290</v>
      </c>
      <c r="AE34" s="70"/>
      <c r="AF34" s="67" t="s">
        <v>9</v>
      </c>
      <c r="AG34" s="70"/>
      <c r="AH34" s="67" t="s">
        <v>9</v>
      </c>
      <c r="AI34" s="70"/>
      <c r="AJ34" s="67" t="s">
        <v>9</v>
      </c>
      <c r="AK34" s="70"/>
      <c r="AL34" s="67" t="s">
        <v>9</v>
      </c>
      <c r="AM34" s="70"/>
      <c r="AN34" s="67" t="s">
        <v>9</v>
      </c>
      <c r="AO34" s="70"/>
      <c r="AP34" s="67" t="s">
        <v>9</v>
      </c>
      <c r="AQ34" s="70"/>
      <c r="AR34" s="67" t="s">
        <v>9</v>
      </c>
      <c r="AS34" s="68"/>
    </row>
    <row r="35" spans="1:45" ht="12" customHeight="1" x14ac:dyDescent="0.25">
      <c r="A35" s="69"/>
      <c r="B35" s="65" t="s">
        <v>13</v>
      </c>
      <c r="C35" s="66" t="s">
        <v>8</v>
      </c>
      <c r="D35" s="67" t="s">
        <v>9</v>
      </c>
      <c r="E35" s="68"/>
      <c r="F35" s="67" t="s">
        <v>9</v>
      </c>
      <c r="G35" s="68"/>
      <c r="H35" s="67" t="s">
        <v>9</v>
      </c>
      <c r="I35" s="68"/>
      <c r="J35" s="67" t="s">
        <v>9</v>
      </c>
      <c r="K35" s="68"/>
      <c r="L35" s="67" t="s">
        <v>9</v>
      </c>
      <c r="M35" s="68"/>
      <c r="N35" s="67" t="s">
        <v>9</v>
      </c>
      <c r="O35" s="68"/>
      <c r="P35" s="67" t="s">
        <v>9</v>
      </c>
      <c r="Q35" s="68"/>
      <c r="R35" s="67" t="s">
        <v>9</v>
      </c>
      <c r="S35" s="68"/>
      <c r="T35" s="67" t="s">
        <v>9</v>
      </c>
      <c r="U35" s="68"/>
      <c r="V35" s="67" t="s">
        <v>9</v>
      </c>
      <c r="W35" s="68"/>
      <c r="X35" s="67">
        <v>3650</v>
      </c>
      <c r="Y35" s="68">
        <v>1</v>
      </c>
      <c r="Z35" s="67">
        <v>3796</v>
      </c>
      <c r="AA35" s="68">
        <v>1</v>
      </c>
      <c r="AB35" s="67" t="s">
        <v>9</v>
      </c>
      <c r="AC35" s="68"/>
      <c r="AD35" s="67" t="s">
        <v>9</v>
      </c>
      <c r="AE35" s="68"/>
      <c r="AF35" s="67" t="s">
        <v>9</v>
      </c>
      <c r="AG35" s="68"/>
      <c r="AH35" s="67" t="s">
        <v>9</v>
      </c>
      <c r="AI35" s="68"/>
      <c r="AJ35" s="67" t="s">
        <v>9</v>
      </c>
      <c r="AK35" s="68"/>
      <c r="AL35" s="67" t="s">
        <v>9</v>
      </c>
      <c r="AM35" s="68"/>
      <c r="AN35" s="67" t="s">
        <v>9</v>
      </c>
      <c r="AO35" s="68"/>
      <c r="AP35" s="67" t="s">
        <v>9</v>
      </c>
      <c r="AQ35" s="68"/>
      <c r="AR35" s="67" t="s">
        <v>9</v>
      </c>
      <c r="AS35" s="68"/>
    </row>
    <row r="36" spans="1:45" ht="12" customHeight="1" x14ac:dyDescent="0.25">
      <c r="B36" s="65" t="s">
        <v>14</v>
      </c>
      <c r="C36" s="66" t="s">
        <v>8</v>
      </c>
      <c r="D36" s="67" t="s">
        <v>9</v>
      </c>
      <c r="E36" s="68"/>
      <c r="F36" s="67" t="s">
        <v>9</v>
      </c>
      <c r="G36" s="68"/>
      <c r="H36" s="67" t="s">
        <v>9</v>
      </c>
      <c r="I36" s="68"/>
      <c r="J36" s="67" t="s">
        <v>9</v>
      </c>
      <c r="K36" s="68"/>
      <c r="L36" s="67" t="s">
        <v>9</v>
      </c>
      <c r="M36" s="68"/>
      <c r="N36" s="67" t="s">
        <v>9</v>
      </c>
      <c r="O36" s="68"/>
      <c r="P36" s="67" t="s">
        <v>9</v>
      </c>
      <c r="Q36" s="68"/>
      <c r="R36" s="67">
        <v>21954</v>
      </c>
      <c r="S36" s="68">
        <v>2</v>
      </c>
      <c r="T36" s="67">
        <v>8382</v>
      </c>
      <c r="U36" s="68">
        <v>2</v>
      </c>
      <c r="V36" s="67">
        <v>12171</v>
      </c>
      <c r="W36" s="68">
        <v>2</v>
      </c>
      <c r="X36" s="67">
        <v>10319</v>
      </c>
      <c r="Y36" s="68">
        <v>2</v>
      </c>
      <c r="Z36" s="67">
        <v>67760</v>
      </c>
      <c r="AA36" s="68">
        <v>3</v>
      </c>
      <c r="AB36" s="67">
        <v>50224</v>
      </c>
      <c r="AC36" s="68">
        <v>3</v>
      </c>
      <c r="AD36" s="67">
        <v>49966</v>
      </c>
      <c r="AE36" s="68">
        <v>3</v>
      </c>
      <c r="AF36" s="67">
        <v>46037</v>
      </c>
      <c r="AG36" s="68"/>
      <c r="AH36" s="67">
        <v>57230</v>
      </c>
      <c r="AI36" s="68"/>
      <c r="AJ36" s="67">
        <v>169193</v>
      </c>
      <c r="AK36" s="68"/>
      <c r="AL36" s="67" t="s">
        <v>9</v>
      </c>
      <c r="AM36" s="68"/>
      <c r="AN36" s="67" t="s">
        <v>9</v>
      </c>
      <c r="AO36" s="68"/>
      <c r="AP36" s="67" t="s">
        <v>9</v>
      </c>
      <c r="AQ36" s="68"/>
      <c r="AR36" s="67" t="s">
        <v>9</v>
      </c>
      <c r="AS36" s="68"/>
    </row>
    <row r="37" spans="1:45" ht="12" customHeight="1" x14ac:dyDescent="0.25">
      <c r="B37" s="73" t="s">
        <v>15</v>
      </c>
      <c r="C37" s="74" t="s">
        <v>10</v>
      </c>
      <c r="D37" s="75" t="s">
        <v>9</v>
      </c>
      <c r="E37" s="76"/>
      <c r="F37" s="75" t="s">
        <v>9</v>
      </c>
      <c r="G37" s="76"/>
      <c r="H37" s="75" t="s">
        <v>9</v>
      </c>
      <c r="I37" s="76"/>
      <c r="J37" s="75" t="s">
        <v>9</v>
      </c>
      <c r="K37" s="76"/>
      <c r="L37" s="75" t="s">
        <v>9</v>
      </c>
      <c r="M37" s="76"/>
      <c r="N37" s="75" t="s">
        <v>9</v>
      </c>
      <c r="O37" s="76"/>
      <c r="P37" s="75" t="s">
        <v>9</v>
      </c>
      <c r="Q37" s="76"/>
      <c r="R37" s="75" t="s">
        <v>9</v>
      </c>
      <c r="S37" s="76"/>
      <c r="T37" s="75" t="s">
        <v>9</v>
      </c>
      <c r="U37" s="76"/>
      <c r="V37" s="75" t="s">
        <v>9</v>
      </c>
      <c r="W37" s="76"/>
      <c r="X37" s="75">
        <v>359001</v>
      </c>
      <c r="Y37" s="76">
        <v>4</v>
      </c>
      <c r="Z37" s="75" t="s">
        <v>9</v>
      </c>
      <c r="AA37" s="76"/>
      <c r="AB37" s="75">
        <v>603183</v>
      </c>
      <c r="AC37" s="76"/>
      <c r="AD37" s="75" t="s">
        <v>9</v>
      </c>
      <c r="AE37" s="76"/>
      <c r="AF37" s="75">
        <v>524200</v>
      </c>
      <c r="AG37" s="76"/>
      <c r="AH37" s="75" t="s">
        <v>9</v>
      </c>
      <c r="AI37" s="76"/>
      <c r="AJ37" s="75">
        <v>372737</v>
      </c>
      <c r="AK37" s="76"/>
      <c r="AL37" s="75" t="s">
        <v>9</v>
      </c>
      <c r="AM37" s="76"/>
      <c r="AN37" s="75">
        <v>310150</v>
      </c>
      <c r="AO37" s="76"/>
      <c r="AP37" s="75" t="s">
        <v>9</v>
      </c>
      <c r="AQ37" s="76"/>
      <c r="AR37" s="75">
        <v>495773</v>
      </c>
      <c r="AS37" s="76"/>
    </row>
    <row r="38" spans="1:45" ht="12" customHeight="1" x14ac:dyDescent="0.25">
      <c r="B38" s="73" t="s">
        <v>16</v>
      </c>
      <c r="C38" s="74" t="s">
        <v>8</v>
      </c>
      <c r="D38" s="75" t="s">
        <v>9</v>
      </c>
      <c r="E38" s="76"/>
      <c r="F38" s="75" t="s">
        <v>9</v>
      </c>
      <c r="G38" s="76"/>
      <c r="H38" s="75" t="s">
        <v>9</v>
      </c>
      <c r="I38" s="76"/>
      <c r="J38" s="75" t="s">
        <v>9</v>
      </c>
      <c r="K38" s="76"/>
      <c r="L38" s="75" t="s">
        <v>9</v>
      </c>
      <c r="M38" s="76"/>
      <c r="N38" s="75">
        <v>691</v>
      </c>
      <c r="O38" s="76">
        <v>5</v>
      </c>
      <c r="P38" s="75">
        <v>775</v>
      </c>
      <c r="Q38" s="76">
        <v>5</v>
      </c>
      <c r="R38" s="75" t="s">
        <v>9</v>
      </c>
      <c r="S38" s="76"/>
      <c r="T38" s="75" t="s">
        <v>9</v>
      </c>
      <c r="U38" s="76"/>
      <c r="V38" s="75" t="s">
        <v>9</v>
      </c>
      <c r="W38" s="76"/>
      <c r="X38" s="75" t="s">
        <v>9</v>
      </c>
      <c r="Y38" s="76"/>
      <c r="Z38" s="75" t="s">
        <v>9</v>
      </c>
      <c r="AA38" s="76"/>
      <c r="AB38" s="75" t="s">
        <v>9</v>
      </c>
      <c r="AC38" s="76"/>
      <c r="AD38" s="75" t="s">
        <v>9</v>
      </c>
      <c r="AE38" s="76"/>
      <c r="AF38" s="75" t="s">
        <v>9</v>
      </c>
      <c r="AG38" s="76"/>
      <c r="AH38" s="75" t="s">
        <v>9</v>
      </c>
      <c r="AI38" s="76"/>
      <c r="AJ38" s="75" t="s">
        <v>9</v>
      </c>
      <c r="AK38" s="76"/>
      <c r="AL38" s="75" t="s">
        <v>9</v>
      </c>
      <c r="AM38" s="76"/>
      <c r="AN38" s="75" t="s">
        <v>9</v>
      </c>
      <c r="AO38" s="76"/>
      <c r="AP38" s="75" t="s">
        <v>9</v>
      </c>
      <c r="AQ38" s="76"/>
      <c r="AR38" s="75" t="s">
        <v>9</v>
      </c>
      <c r="AS38" s="76"/>
    </row>
    <row r="39" spans="1:45" ht="12" customHeight="1" x14ac:dyDescent="0.25">
      <c r="B39" s="73" t="s">
        <v>17</v>
      </c>
      <c r="C39" s="74" t="s">
        <v>8</v>
      </c>
      <c r="D39" s="75" t="s">
        <v>9</v>
      </c>
      <c r="E39" s="76"/>
      <c r="F39" s="75" t="s">
        <v>9</v>
      </c>
      <c r="G39" s="76"/>
      <c r="H39" s="75" t="s">
        <v>9</v>
      </c>
      <c r="I39" s="76"/>
      <c r="J39" s="75" t="s">
        <v>9</v>
      </c>
      <c r="K39" s="76"/>
      <c r="L39" s="75" t="s">
        <v>9</v>
      </c>
      <c r="M39" s="76"/>
      <c r="N39" s="75" t="s">
        <v>9</v>
      </c>
      <c r="O39" s="76"/>
      <c r="P39" s="75" t="s">
        <v>9</v>
      </c>
      <c r="Q39" s="76"/>
      <c r="R39" s="75" t="s">
        <v>9</v>
      </c>
      <c r="S39" s="76"/>
      <c r="T39" s="75">
        <v>1698</v>
      </c>
      <c r="U39" s="76">
        <v>6</v>
      </c>
      <c r="V39" s="75" t="s">
        <v>9</v>
      </c>
      <c r="W39" s="76"/>
      <c r="X39" s="75" t="s">
        <v>9</v>
      </c>
      <c r="Y39" s="120"/>
      <c r="Z39" s="75" t="s">
        <v>9</v>
      </c>
      <c r="AA39" s="120"/>
      <c r="AB39" s="75" t="s">
        <v>9</v>
      </c>
      <c r="AC39" s="76"/>
      <c r="AD39" s="75" t="s">
        <v>9</v>
      </c>
      <c r="AE39" s="120"/>
      <c r="AF39" s="75" t="s">
        <v>9</v>
      </c>
      <c r="AG39" s="120"/>
      <c r="AH39" s="75" t="s">
        <v>9</v>
      </c>
      <c r="AI39" s="120"/>
      <c r="AJ39" s="75" t="s">
        <v>9</v>
      </c>
      <c r="AK39" s="120"/>
      <c r="AL39" s="75" t="s">
        <v>9</v>
      </c>
      <c r="AM39" s="120"/>
      <c r="AN39" s="75" t="s">
        <v>9</v>
      </c>
      <c r="AO39" s="120"/>
      <c r="AP39" s="75" t="s">
        <v>9</v>
      </c>
      <c r="AQ39" s="120"/>
      <c r="AR39" s="75" t="s">
        <v>9</v>
      </c>
      <c r="AS39" s="76"/>
    </row>
    <row r="40" spans="1:45" ht="12" customHeight="1" x14ac:dyDescent="0.25">
      <c r="B40" s="73" t="s">
        <v>18</v>
      </c>
      <c r="C40" s="74" t="s">
        <v>8</v>
      </c>
      <c r="D40" s="75" t="s">
        <v>9</v>
      </c>
      <c r="E40" s="76"/>
      <c r="F40" s="75" t="s">
        <v>9</v>
      </c>
      <c r="G40" s="76"/>
      <c r="H40" s="75" t="s">
        <v>9</v>
      </c>
      <c r="I40" s="76"/>
      <c r="J40" s="75" t="s">
        <v>9</v>
      </c>
      <c r="K40" s="76"/>
      <c r="L40" s="75" t="s">
        <v>9</v>
      </c>
      <c r="M40" s="76"/>
      <c r="N40" s="75" t="s">
        <v>9</v>
      </c>
      <c r="O40" s="76"/>
      <c r="P40" s="75" t="s">
        <v>9</v>
      </c>
      <c r="Q40" s="76"/>
      <c r="R40" s="75" t="s">
        <v>9</v>
      </c>
      <c r="S40" s="76"/>
      <c r="T40" s="75" t="s">
        <v>9</v>
      </c>
      <c r="U40" s="76"/>
      <c r="V40" s="75" t="s">
        <v>9</v>
      </c>
      <c r="W40" s="76"/>
      <c r="X40" s="75" t="s">
        <v>9</v>
      </c>
      <c r="Y40" s="76"/>
      <c r="Z40" s="75" t="s">
        <v>9</v>
      </c>
      <c r="AA40" s="76"/>
      <c r="AB40" s="75">
        <v>11</v>
      </c>
      <c r="AC40" s="76"/>
      <c r="AD40" s="75">
        <v>20</v>
      </c>
      <c r="AE40" s="76"/>
      <c r="AF40" s="75">
        <v>9</v>
      </c>
      <c r="AG40" s="76"/>
      <c r="AH40" s="75">
        <v>6</v>
      </c>
      <c r="AI40" s="76"/>
      <c r="AJ40" s="75">
        <v>5</v>
      </c>
      <c r="AK40" s="76"/>
      <c r="AL40" s="75">
        <v>7</v>
      </c>
      <c r="AM40" s="76"/>
      <c r="AN40" s="75">
        <v>5</v>
      </c>
      <c r="AO40" s="76"/>
      <c r="AP40" s="75" t="s">
        <v>9</v>
      </c>
      <c r="AQ40" s="76"/>
      <c r="AR40" s="75" t="s">
        <v>9</v>
      </c>
      <c r="AS40" s="76"/>
    </row>
    <row r="41" spans="1:45" ht="12" customHeight="1" x14ac:dyDescent="0.25">
      <c r="B41" s="73" t="s">
        <v>19</v>
      </c>
      <c r="C41" s="74" t="s">
        <v>8</v>
      </c>
      <c r="D41" s="75" t="s">
        <v>9</v>
      </c>
      <c r="E41" s="76"/>
      <c r="F41" s="75" t="s">
        <v>9</v>
      </c>
      <c r="G41" s="76"/>
      <c r="H41" s="75" t="s">
        <v>9</v>
      </c>
      <c r="I41" s="76"/>
      <c r="J41" s="75" t="s">
        <v>9</v>
      </c>
      <c r="K41" s="76"/>
      <c r="L41" s="75" t="s">
        <v>9</v>
      </c>
      <c r="M41" s="76"/>
      <c r="N41" s="75" t="s">
        <v>9</v>
      </c>
      <c r="O41" s="76"/>
      <c r="P41" s="75" t="s">
        <v>9</v>
      </c>
      <c r="Q41" s="76"/>
      <c r="R41" s="75">
        <v>0</v>
      </c>
      <c r="S41" s="76"/>
      <c r="T41" s="75">
        <v>0</v>
      </c>
      <c r="U41" s="76"/>
      <c r="V41" s="75">
        <v>0</v>
      </c>
      <c r="W41" s="76"/>
      <c r="X41" s="75">
        <v>0</v>
      </c>
      <c r="Y41" s="76"/>
      <c r="Z41" s="75">
        <v>0</v>
      </c>
      <c r="AA41" s="76"/>
      <c r="AB41" s="75">
        <v>0</v>
      </c>
      <c r="AC41" s="76"/>
      <c r="AD41" s="75">
        <v>0</v>
      </c>
      <c r="AE41" s="76"/>
      <c r="AF41" s="75">
        <v>0</v>
      </c>
      <c r="AG41" s="76"/>
      <c r="AH41" s="75">
        <v>0</v>
      </c>
      <c r="AI41" s="76"/>
      <c r="AJ41" s="75">
        <v>0</v>
      </c>
      <c r="AK41" s="76"/>
      <c r="AL41" s="75">
        <v>0</v>
      </c>
      <c r="AM41" s="76"/>
      <c r="AN41" s="75">
        <v>0</v>
      </c>
      <c r="AO41" s="76"/>
      <c r="AP41" s="75" t="s">
        <v>9</v>
      </c>
      <c r="AQ41" s="76"/>
      <c r="AR41" s="75" t="s">
        <v>9</v>
      </c>
      <c r="AS41" s="76"/>
    </row>
    <row r="42" spans="1:45" ht="12" customHeight="1" x14ac:dyDescent="0.25">
      <c r="B42" s="65" t="s">
        <v>20</v>
      </c>
      <c r="C42" s="66" t="s">
        <v>10</v>
      </c>
      <c r="D42" s="67" t="s">
        <v>9</v>
      </c>
      <c r="E42" s="68"/>
      <c r="F42" s="67" t="s">
        <v>9</v>
      </c>
      <c r="G42" s="68"/>
      <c r="H42" s="67" t="s">
        <v>9</v>
      </c>
      <c r="I42" s="68"/>
      <c r="J42" s="67" t="s">
        <v>9</v>
      </c>
      <c r="K42" s="68"/>
      <c r="L42" s="67" t="s">
        <v>9</v>
      </c>
      <c r="M42" s="68"/>
      <c r="N42" s="67" t="s">
        <v>9</v>
      </c>
      <c r="O42" s="68"/>
      <c r="P42" s="67" t="s">
        <v>9</v>
      </c>
      <c r="Q42" s="68"/>
      <c r="R42" s="67" t="s">
        <v>9</v>
      </c>
      <c r="S42" s="68"/>
      <c r="T42" s="67" t="s">
        <v>9</v>
      </c>
      <c r="U42" s="68"/>
      <c r="V42" s="67" t="s">
        <v>9</v>
      </c>
      <c r="W42" s="68"/>
      <c r="X42" s="67">
        <v>45306</v>
      </c>
      <c r="Y42" s="68"/>
      <c r="Z42" s="67" t="s">
        <v>9</v>
      </c>
      <c r="AA42" s="68"/>
      <c r="AB42" s="67">
        <v>82423</v>
      </c>
      <c r="AC42" s="68"/>
      <c r="AD42" s="67" t="s">
        <v>9</v>
      </c>
      <c r="AE42" s="68"/>
      <c r="AF42" s="67">
        <v>49759</v>
      </c>
      <c r="AG42" s="68"/>
      <c r="AH42" s="67" t="s">
        <v>9</v>
      </c>
      <c r="AI42" s="68"/>
      <c r="AJ42" s="67">
        <v>1762</v>
      </c>
      <c r="AK42" s="68"/>
      <c r="AL42" s="67" t="s">
        <v>9</v>
      </c>
      <c r="AM42" s="68"/>
      <c r="AN42" s="67">
        <v>5540</v>
      </c>
      <c r="AO42" s="68"/>
      <c r="AP42" s="67" t="s">
        <v>9</v>
      </c>
      <c r="AQ42" s="68"/>
      <c r="AR42" s="67">
        <v>7504</v>
      </c>
      <c r="AS42" s="68"/>
    </row>
    <row r="43" spans="1:45" ht="13.2" customHeight="1" x14ac:dyDescent="0.25">
      <c r="B43" s="65" t="s">
        <v>21</v>
      </c>
      <c r="C43" s="66" t="s">
        <v>8</v>
      </c>
      <c r="D43" s="67" t="s">
        <v>9</v>
      </c>
      <c r="E43" s="68"/>
      <c r="F43" s="67" t="s">
        <v>9</v>
      </c>
      <c r="G43" s="68"/>
      <c r="H43" s="67" t="s">
        <v>9</v>
      </c>
      <c r="I43" s="68"/>
      <c r="J43" s="67" t="s">
        <v>9</v>
      </c>
      <c r="K43" s="68"/>
      <c r="L43" s="67" t="s">
        <v>9</v>
      </c>
      <c r="M43" s="68"/>
      <c r="N43" s="67" t="s">
        <v>9</v>
      </c>
      <c r="O43" s="68"/>
      <c r="P43" s="67" t="s">
        <v>9</v>
      </c>
      <c r="Q43" s="68"/>
      <c r="R43" s="67" t="s">
        <v>9</v>
      </c>
      <c r="S43" s="68"/>
      <c r="T43" s="67" t="s">
        <v>9</v>
      </c>
      <c r="U43" s="68"/>
      <c r="V43" s="67" t="s">
        <v>9</v>
      </c>
      <c r="W43" s="68"/>
      <c r="X43" s="67">
        <v>202.19999694824219</v>
      </c>
      <c r="Y43" s="68"/>
      <c r="Z43" s="67">
        <v>369.5</v>
      </c>
      <c r="AA43" s="68"/>
      <c r="AB43" s="67">
        <v>311.10000610351562</v>
      </c>
      <c r="AC43" s="68"/>
      <c r="AD43" s="67">
        <v>299.79998779296875</v>
      </c>
      <c r="AE43" s="68"/>
      <c r="AF43" s="67">
        <v>355</v>
      </c>
      <c r="AG43" s="68"/>
      <c r="AH43" s="67">
        <v>1148.199951171875</v>
      </c>
      <c r="AI43" s="68"/>
      <c r="AJ43" s="67" t="s">
        <v>9</v>
      </c>
      <c r="AK43" s="68"/>
      <c r="AL43" s="67" t="s">
        <v>9</v>
      </c>
      <c r="AM43" s="68"/>
      <c r="AN43" s="67" t="s">
        <v>9</v>
      </c>
      <c r="AO43" s="68"/>
      <c r="AP43" s="67" t="s">
        <v>9</v>
      </c>
      <c r="AQ43" s="68"/>
      <c r="AR43" s="67" t="s">
        <v>9</v>
      </c>
      <c r="AS43" s="68"/>
    </row>
    <row r="44" spans="1:45" ht="12" customHeight="1" x14ac:dyDescent="0.25">
      <c r="B44" s="65" t="s">
        <v>22</v>
      </c>
      <c r="C44" s="66" t="s">
        <v>8</v>
      </c>
      <c r="D44" s="67" t="s">
        <v>9</v>
      </c>
      <c r="E44" s="68"/>
      <c r="F44" s="67" t="s">
        <v>9</v>
      </c>
      <c r="G44" s="68"/>
      <c r="H44" s="67" t="s">
        <v>9</v>
      </c>
      <c r="I44" s="68"/>
      <c r="J44" s="67" t="s">
        <v>9</v>
      </c>
      <c r="K44" s="68"/>
      <c r="L44" s="67" t="s">
        <v>9</v>
      </c>
      <c r="M44" s="68"/>
      <c r="N44" s="67" t="s">
        <v>9</v>
      </c>
      <c r="O44" s="68"/>
      <c r="P44" s="67">
        <v>22480</v>
      </c>
      <c r="Q44" s="68"/>
      <c r="R44" s="67">
        <v>16310</v>
      </c>
      <c r="S44" s="68"/>
      <c r="T44" s="67">
        <v>17080</v>
      </c>
      <c r="U44" s="68"/>
      <c r="V44" s="67">
        <v>19150</v>
      </c>
      <c r="W44" s="68"/>
      <c r="X44" s="67">
        <v>21820</v>
      </c>
      <c r="Y44" s="68"/>
      <c r="Z44" s="67">
        <v>16350</v>
      </c>
      <c r="AA44" s="68"/>
      <c r="AB44" s="67">
        <v>21750</v>
      </c>
      <c r="AC44" s="68"/>
      <c r="AD44" s="67">
        <v>20260</v>
      </c>
      <c r="AE44" s="68"/>
      <c r="AF44" s="67">
        <v>23790</v>
      </c>
      <c r="AG44" s="68"/>
      <c r="AH44" s="67">
        <v>16790</v>
      </c>
      <c r="AI44" s="68"/>
      <c r="AJ44" s="67" t="s">
        <v>9</v>
      </c>
      <c r="AK44" s="68"/>
      <c r="AL44" s="67" t="s">
        <v>9</v>
      </c>
      <c r="AM44" s="68"/>
      <c r="AN44" s="67" t="s">
        <v>9</v>
      </c>
      <c r="AO44" s="68"/>
      <c r="AP44" s="67" t="s">
        <v>9</v>
      </c>
      <c r="AQ44" s="68"/>
      <c r="AR44" s="67" t="s">
        <v>9</v>
      </c>
      <c r="AS44" s="68"/>
    </row>
    <row r="45" spans="1:45" ht="34.200000000000003" customHeight="1" x14ac:dyDescent="0.25">
      <c r="B45" s="65" t="s">
        <v>23</v>
      </c>
      <c r="C45" s="66" t="s">
        <v>8</v>
      </c>
      <c r="D45" s="67" t="s">
        <v>9</v>
      </c>
      <c r="E45" s="68"/>
      <c r="F45" s="67">
        <v>8027</v>
      </c>
      <c r="G45" s="68"/>
      <c r="H45" s="67">
        <v>7070</v>
      </c>
      <c r="I45" s="68"/>
      <c r="J45" s="67">
        <v>10197</v>
      </c>
      <c r="K45" s="68"/>
      <c r="L45" s="67">
        <v>11732</v>
      </c>
      <c r="M45" s="68"/>
      <c r="N45" s="67">
        <v>11879</v>
      </c>
      <c r="O45" s="68"/>
      <c r="P45" s="67">
        <v>12054</v>
      </c>
      <c r="Q45" s="68"/>
      <c r="R45" s="67">
        <v>10364</v>
      </c>
      <c r="S45" s="68"/>
      <c r="T45" s="67">
        <v>10182</v>
      </c>
      <c r="U45" s="68"/>
      <c r="V45" s="67">
        <v>9342</v>
      </c>
      <c r="W45" s="68"/>
      <c r="X45" s="67">
        <v>9021</v>
      </c>
      <c r="Y45" s="68"/>
      <c r="Z45" s="67">
        <v>9037</v>
      </c>
      <c r="AA45" s="68"/>
      <c r="AB45" s="67">
        <v>7487</v>
      </c>
      <c r="AC45" s="68"/>
      <c r="AD45" s="67">
        <v>7220</v>
      </c>
      <c r="AE45" s="68"/>
      <c r="AF45" s="67">
        <v>6779</v>
      </c>
      <c r="AG45" s="68"/>
      <c r="AH45" s="67">
        <v>6325</v>
      </c>
      <c r="AI45" s="68"/>
      <c r="AJ45" s="67" t="s">
        <v>9</v>
      </c>
      <c r="AK45" s="68"/>
      <c r="AL45" s="67" t="s">
        <v>9</v>
      </c>
      <c r="AM45" s="68"/>
      <c r="AN45" s="67" t="s">
        <v>9</v>
      </c>
      <c r="AO45" s="68"/>
      <c r="AP45" s="67" t="s">
        <v>9</v>
      </c>
      <c r="AQ45" s="68"/>
      <c r="AR45" s="67" t="s">
        <v>9</v>
      </c>
      <c r="AS45" s="68"/>
    </row>
    <row r="46" spans="1:45" ht="25.8" customHeight="1" x14ac:dyDescent="0.25">
      <c r="B46" s="65" t="s">
        <v>24</v>
      </c>
      <c r="C46" s="66" t="s">
        <v>8</v>
      </c>
      <c r="D46" s="67" t="s">
        <v>9</v>
      </c>
      <c r="E46" s="68"/>
      <c r="F46" s="67" t="s">
        <v>9</v>
      </c>
      <c r="G46" s="68"/>
      <c r="H46" s="67" t="s">
        <v>9</v>
      </c>
      <c r="I46" s="68"/>
      <c r="J46" s="67">
        <v>175</v>
      </c>
      <c r="K46" s="68">
        <v>7</v>
      </c>
      <c r="L46" s="67">
        <v>207</v>
      </c>
      <c r="M46" s="68">
        <v>7</v>
      </c>
      <c r="N46" s="67">
        <v>207</v>
      </c>
      <c r="O46" s="68">
        <v>7</v>
      </c>
      <c r="P46" s="67">
        <v>225</v>
      </c>
      <c r="Q46" s="68">
        <v>7</v>
      </c>
      <c r="R46" s="67">
        <v>315</v>
      </c>
      <c r="S46" s="68">
        <v>7</v>
      </c>
      <c r="T46" s="67">
        <v>263</v>
      </c>
      <c r="U46" s="68">
        <v>7</v>
      </c>
      <c r="V46" s="67">
        <v>308</v>
      </c>
      <c r="W46" s="68">
        <v>7</v>
      </c>
      <c r="X46" s="67">
        <v>351</v>
      </c>
      <c r="Y46" s="68">
        <v>7</v>
      </c>
      <c r="Z46" s="67">
        <v>367</v>
      </c>
      <c r="AA46" s="68">
        <v>7</v>
      </c>
      <c r="AB46" s="67">
        <v>384</v>
      </c>
      <c r="AC46" s="68">
        <v>7</v>
      </c>
      <c r="AD46" s="67">
        <v>399</v>
      </c>
      <c r="AE46" s="68">
        <v>7</v>
      </c>
      <c r="AF46" s="67">
        <v>450</v>
      </c>
      <c r="AG46" s="68">
        <v>7</v>
      </c>
      <c r="AH46" s="67">
        <v>449</v>
      </c>
      <c r="AI46" s="68">
        <v>7</v>
      </c>
      <c r="AJ46" s="67" t="s">
        <v>9</v>
      </c>
      <c r="AK46" s="68"/>
      <c r="AL46" s="67" t="s">
        <v>9</v>
      </c>
      <c r="AM46" s="68"/>
      <c r="AN46" s="67" t="s">
        <v>9</v>
      </c>
      <c r="AO46" s="68"/>
      <c r="AP46" s="67" t="s">
        <v>9</v>
      </c>
      <c r="AQ46" s="68"/>
      <c r="AR46" s="67" t="s">
        <v>9</v>
      </c>
      <c r="AS46" s="68"/>
    </row>
    <row r="47" spans="1:45" ht="12" customHeight="1" x14ac:dyDescent="0.25">
      <c r="B47" s="73" t="s">
        <v>25</v>
      </c>
      <c r="C47" s="74" t="s">
        <v>8</v>
      </c>
      <c r="D47" s="75" t="s">
        <v>9</v>
      </c>
      <c r="E47" s="76"/>
      <c r="F47" s="75" t="s">
        <v>9</v>
      </c>
      <c r="G47" s="76"/>
      <c r="H47" s="75" t="s">
        <v>9</v>
      </c>
      <c r="I47" s="76"/>
      <c r="J47" s="75" t="s">
        <v>9</v>
      </c>
      <c r="K47" s="76"/>
      <c r="L47" s="75" t="s">
        <v>9</v>
      </c>
      <c r="M47" s="76"/>
      <c r="N47" s="75" t="s">
        <v>9</v>
      </c>
      <c r="O47" s="76"/>
      <c r="P47" s="75" t="s">
        <v>9</v>
      </c>
      <c r="Q47" s="76"/>
      <c r="R47" s="75" t="s">
        <v>9</v>
      </c>
      <c r="S47" s="76"/>
      <c r="T47" s="75" t="s">
        <v>9</v>
      </c>
      <c r="U47" s="76"/>
      <c r="V47" s="75" t="s">
        <v>9</v>
      </c>
      <c r="W47" s="76"/>
      <c r="X47" s="75" t="s">
        <v>9</v>
      </c>
      <c r="Y47" s="76"/>
      <c r="Z47" s="75" t="s">
        <v>9</v>
      </c>
      <c r="AA47" s="76"/>
      <c r="AB47" s="75" t="s">
        <v>9</v>
      </c>
      <c r="AC47" s="76"/>
      <c r="AD47" s="75">
        <v>23304.375</v>
      </c>
      <c r="AE47" s="76" t="s">
        <v>124</v>
      </c>
      <c r="AF47" s="75">
        <v>22365.38671875</v>
      </c>
      <c r="AG47" s="76" t="s">
        <v>125</v>
      </c>
      <c r="AH47" s="75">
        <v>23108.89453125</v>
      </c>
      <c r="AI47" s="76" t="s">
        <v>125</v>
      </c>
      <c r="AJ47" s="75">
        <v>31984.787109375</v>
      </c>
      <c r="AK47" s="76" t="s">
        <v>125</v>
      </c>
      <c r="AL47" s="75">
        <v>35850.51171875</v>
      </c>
      <c r="AM47" s="76" t="s">
        <v>125</v>
      </c>
      <c r="AN47" s="75">
        <v>52587.56640625</v>
      </c>
      <c r="AO47" s="76" t="s">
        <v>125</v>
      </c>
      <c r="AP47" s="75" t="s">
        <v>9</v>
      </c>
      <c r="AQ47" s="76"/>
      <c r="AR47" s="75" t="s">
        <v>9</v>
      </c>
      <c r="AS47" s="76"/>
    </row>
    <row r="48" spans="1:45" ht="12" customHeight="1" x14ac:dyDescent="0.25">
      <c r="B48" s="73" t="s">
        <v>26</v>
      </c>
      <c r="C48" s="74" t="s">
        <v>10</v>
      </c>
      <c r="D48" s="75" t="s">
        <v>9</v>
      </c>
      <c r="E48" s="76"/>
      <c r="F48" s="75" t="s">
        <v>9</v>
      </c>
      <c r="G48" s="76"/>
      <c r="H48" s="75" t="s">
        <v>9</v>
      </c>
      <c r="I48" s="76"/>
      <c r="J48" s="75" t="s">
        <v>9</v>
      </c>
      <c r="K48" s="76"/>
      <c r="L48" s="75" t="s">
        <v>9</v>
      </c>
      <c r="M48" s="76"/>
      <c r="N48" s="75" t="s">
        <v>9</v>
      </c>
      <c r="O48" s="76"/>
      <c r="P48" s="75" t="s">
        <v>9</v>
      </c>
      <c r="Q48" s="76"/>
      <c r="R48" s="75" t="s">
        <v>9</v>
      </c>
      <c r="S48" s="76"/>
      <c r="T48" s="75" t="s">
        <v>9</v>
      </c>
      <c r="U48" s="76"/>
      <c r="V48" s="75" t="s">
        <v>9</v>
      </c>
      <c r="W48" s="76"/>
      <c r="X48" s="75">
        <v>19103</v>
      </c>
      <c r="Y48" s="76"/>
      <c r="Z48" s="75" t="s">
        <v>9</v>
      </c>
      <c r="AA48" s="76"/>
      <c r="AB48" s="75">
        <v>47956</v>
      </c>
      <c r="AC48" s="76"/>
      <c r="AD48" s="75" t="s">
        <v>9</v>
      </c>
      <c r="AE48" s="76"/>
      <c r="AF48" s="75">
        <v>5652</v>
      </c>
      <c r="AG48" s="76"/>
      <c r="AH48" s="75" t="s">
        <v>9</v>
      </c>
      <c r="AI48" s="76"/>
      <c r="AJ48" s="75">
        <v>33390</v>
      </c>
      <c r="AK48" s="76"/>
      <c r="AL48" s="75" t="s">
        <v>9</v>
      </c>
      <c r="AM48" s="76"/>
      <c r="AN48" s="75">
        <v>8425</v>
      </c>
      <c r="AO48" s="76"/>
      <c r="AP48" s="75" t="s">
        <v>9</v>
      </c>
      <c r="AQ48" s="76"/>
      <c r="AR48" s="75">
        <v>11371</v>
      </c>
      <c r="AS48" s="76"/>
    </row>
    <row r="49" spans="2:45" ht="13.2" x14ac:dyDescent="0.25">
      <c r="B49" s="73" t="s">
        <v>27</v>
      </c>
      <c r="C49" s="74" t="s">
        <v>8</v>
      </c>
      <c r="D49" s="75" t="s">
        <v>9</v>
      </c>
      <c r="E49" s="76"/>
      <c r="F49" s="75" t="s">
        <v>9</v>
      </c>
      <c r="G49" s="76"/>
      <c r="H49" s="75" t="s">
        <v>9</v>
      </c>
      <c r="I49" s="76"/>
      <c r="J49" s="75" t="s">
        <v>9</v>
      </c>
      <c r="K49" s="76"/>
      <c r="L49" s="75" t="s">
        <v>9</v>
      </c>
      <c r="M49" s="76"/>
      <c r="N49" s="75" t="s">
        <v>9</v>
      </c>
      <c r="O49" s="76"/>
      <c r="P49" s="75" t="s">
        <v>9</v>
      </c>
      <c r="Q49" s="76"/>
      <c r="R49" s="75" t="s">
        <v>9</v>
      </c>
      <c r="S49" s="76"/>
      <c r="T49" s="75" t="s">
        <v>9</v>
      </c>
      <c r="U49" s="76"/>
      <c r="V49" s="75" t="s">
        <v>9</v>
      </c>
      <c r="W49" s="76"/>
      <c r="X49" s="75" t="s">
        <v>9</v>
      </c>
      <c r="Y49" s="76"/>
      <c r="Z49" s="75" t="s">
        <v>9</v>
      </c>
      <c r="AA49" s="76"/>
      <c r="AB49" s="75" t="s">
        <v>9</v>
      </c>
      <c r="AC49" s="76"/>
      <c r="AD49" s="75" t="s">
        <v>9</v>
      </c>
      <c r="AE49" s="76"/>
      <c r="AF49" s="75" t="s">
        <v>9</v>
      </c>
      <c r="AG49" s="76"/>
      <c r="AH49" s="75" t="s">
        <v>9</v>
      </c>
      <c r="AI49" s="76"/>
      <c r="AJ49" s="75" t="s">
        <v>9</v>
      </c>
      <c r="AK49" s="76"/>
      <c r="AL49" s="75">
        <v>16924</v>
      </c>
      <c r="AM49" s="76"/>
      <c r="AN49" s="75">
        <v>15423</v>
      </c>
      <c r="AO49" s="76"/>
      <c r="AP49" s="75" t="s">
        <v>9</v>
      </c>
      <c r="AQ49" s="76"/>
      <c r="AR49" s="75" t="s">
        <v>9</v>
      </c>
      <c r="AS49" s="76"/>
    </row>
    <row r="50" spans="2:45" ht="13.2" x14ac:dyDescent="0.25">
      <c r="B50" s="73" t="s">
        <v>28</v>
      </c>
      <c r="C50" s="74" t="s">
        <v>10</v>
      </c>
      <c r="D50" s="75" t="s">
        <v>9</v>
      </c>
      <c r="E50" s="76"/>
      <c r="F50" s="75" t="s">
        <v>9</v>
      </c>
      <c r="G50" s="76"/>
      <c r="H50" s="75" t="s">
        <v>9</v>
      </c>
      <c r="I50" s="76"/>
      <c r="J50" s="75" t="s">
        <v>9</v>
      </c>
      <c r="K50" s="76"/>
      <c r="L50" s="75" t="s">
        <v>9</v>
      </c>
      <c r="M50" s="76"/>
      <c r="N50" s="75" t="s">
        <v>9</v>
      </c>
      <c r="O50" s="76"/>
      <c r="P50" s="75" t="s">
        <v>9</v>
      </c>
      <c r="Q50" s="76"/>
      <c r="R50" s="75" t="s">
        <v>9</v>
      </c>
      <c r="S50" s="76"/>
      <c r="T50" s="75" t="s">
        <v>9</v>
      </c>
      <c r="U50" s="76"/>
      <c r="V50" s="75" t="s">
        <v>9</v>
      </c>
      <c r="W50" s="76"/>
      <c r="X50" s="75">
        <v>3965</v>
      </c>
      <c r="Y50" s="76"/>
      <c r="Z50" s="75" t="s">
        <v>9</v>
      </c>
      <c r="AA50" s="76"/>
      <c r="AB50" s="75">
        <v>81</v>
      </c>
      <c r="AC50" s="76"/>
      <c r="AD50" s="75" t="s">
        <v>9</v>
      </c>
      <c r="AE50" s="76"/>
      <c r="AF50" s="75">
        <v>1209</v>
      </c>
      <c r="AG50" s="76"/>
      <c r="AH50" s="75" t="s">
        <v>9</v>
      </c>
      <c r="AI50" s="76"/>
      <c r="AJ50" s="75">
        <v>1413</v>
      </c>
      <c r="AK50" s="76"/>
      <c r="AL50" s="75" t="s">
        <v>9</v>
      </c>
      <c r="AM50" s="76"/>
      <c r="AN50" s="75">
        <v>92</v>
      </c>
      <c r="AO50" s="76"/>
      <c r="AP50" s="75" t="s">
        <v>9</v>
      </c>
      <c r="AQ50" s="76"/>
      <c r="AR50" s="75">
        <v>1432</v>
      </c>
      <c r="AS50" s="76"/>
    </row>
    <row r="51" spans="2:45" ht="12" customHeight="1" x14ac:dyDescent="0.25">
      <c r="B51" s="73" t="s">
        <v>29</v>
      </c>
      <c r="C51" s="74" t="s">
        <v>10</v>
      </c>
      <c r="D51" s="75" t="s">
        <v>9</v>
      </c>
      <c r="E51" s="76"/>
      <c r="F51" s="75" t="s">
        <v>9</v>
      </c>
      <c r="G51" s="76"/>
      <c r="H51" s="75" t="s">
        <v>9</v>
      </c>
      <c r="I51" s="76"/>
      <c r="J51" s="75" t="s">
        <v>9</v>
      </c>
      <c r="K51" s="76"/>
      <c r="L51" s="75" t="s">
        <v>9</v>
      </c>
      <c r="M51" s="76"/>
      <c r="N51" s="75" t="s">
        <v>9</v>
      </c>
      <c r="O51" s="76"/>
      <c r="P51" s="75" t="s">
        <v>9</v>
      </c>
      <c r="Q51" s="76"/>
      <c r="R51" s="75" t="s">
        <v>9</v>
      </c>
      <c r="S51" s="76"/>
      <c r="T51" s="75" t="s">
        <v>9</v>
      </c>
      <c r="U51" s="76"/>
      <c r="V51" s="75" t="s">
        <v>9</v>
      </c>
      <c r="W51" s="76"/>
      <c r="X51" s="75">
        <v>59864</v>
      </c>
      <c r="Y51" s="76"/>
      <c r="Z51" s="75" t="s">
        <v>9</v>
      </c>
      <c r="AA51" s="76"/>
      <c r="AB51" s="75">
        <v>104925</v>
      </c>
      <c r="AC51" s="76"/>
      <c r="AD51" s="75" t="s">
        <v>9</v>
      </c>
      <c r="AE51" s="121"/>
      <c r="AF51" s="75">
        <v>122771</v>
      </c>
      <c r="AG51" s="76"/>
      <c r="AH51" s="75" t="s">
        <v>9</v>
      </c>
      <c r="AI51" s="76"/>
      <c r="AJ51" s="75">
        <v>91434</v>
      </c>
      <c r="AK51" s="76"/>
      <c r="AL51" s="75" t="s">
        <v>9</v>
      </c>
      <c r="AM51" s="76"/>
      <c r="AN51" s="75">
        <v>109339</v>
      </c>
      <c r="AO51" s="76"/>
      <c r="AP51" s="75" t="s">
        <v>9</v>
      </c>
      <c r="AQ51" s="76"/>
      <c r="AR51" s="75">
        <v>124806</v>
      </c>
      <c r="AS51" s="76"/>
    </row>
    <row r="52" spans="2:45" ht="12" customHeight="1" x14ac:dyDescent="0.25">
      <c r="B52" s="65" t="s">
        <v>30</v>
      </c>
      <c r="C52" s="66" t="s">
        <v>10</v>
      </c>
      <c r="D52" s="67" t="s">
        <v>9</v>
      </c>
      <c r="E52" s="68"/>
      <c r="F52" s="67" t="s">
        <v>9</v>
      </c>
      <c r="G52" s="68"/>
      <c r="H52" s="67" t="s">
        <v>9</v>
      </c>
      <c r="I52" s="68"/>
      <c r="J52" s="67" t="s">
        <v>9</v>
      </c>
      <c r="K52" s="68"/>
      <c r="L52" s="67" t="s">
        <v>9</v>
      </c>
      <c r="M52" s="68"/>
      <c r="N52" s="67" t="s">
        <v>9</v>
      </c>
      <c r="O52" s="68"/>
      <c r="P52" s="67" t="s">
        <v>9</v>
      </c>
      <c r="Q52" s="68"/>
      <c r="R52" s="67" t="s">
        <v>9</v>
      </c>
      <c r="S52" s="68"/>
      <c r="T52" s="67" t="s">
        <v>9</v>
      </c>
      <c r="U52" s="68"/>
      <c r="V52" s="67" t="s">
        <v>9</v>
      </c>
      <c r="W52" s="68"/>
      <c r="X52" s="67">
        <v>93137</v>
      </c>
      <c r="Y52" s="68"/>
      <c r="Z52" s="67" t="s">
        <v>9</v>
      </c>
      <c r="AA52" s="68"/>
      <c r="AB52" s="67">
        <v>84699</v>
      </c>
      <c r="AC52" s="68"/>
      <c r="AD52" s="67" t="s">
        <v>9</v>
      </c>
      <c r="AE52" s="68"/>
      <c r="AF52" s="67">
        <v>91978</v>
      </c>
      <c r="AG52" s="68"/>
      <c r="AH52" s="67" t="s">
        <v>9</v>
      </c>
      <c r="AI52" s="68"/>
      <c r="AJ52" s="67">
        <v>167878</v>
      </c>
      <c r="AK52" s="68"/>
      <c r="AL52" s="67" t="s">
        <v>9</v>
      </c>
      <c r="AM52" s="68"/>
      <c r="AN52" s="67">
        <v>130114</v>
      </c>
      <c r="AO52" s="68"/>
      <c r="AP52" s="67" t="s">
        <v>9</v>
      </c>
      <c r="AQ52" s="68"/>
      <c r="AR52" s="67">
        <v>213454</v>
      </c>
      <c r="AS52" s="68"/>
    </row>
    <row r="53" spans="2:45" ht="12" customHeight="1" x14ac:dyDescent="0.25">
      <c r="B53" s="65" t="s">
        <v>31</v>
      </c>
      <c r="C53" s="66" t="s">
        <v>10</v>
      </c>
      <c r="D53" s="67" t="s">
        <v>9</v>
      </c>
      <c r="E53" s="68"/>
      <c r="F53" s="67" t="s">
        <v>9</v>
      </c>
      <c r="G53" s="68"/>
      <c r="H53" s="67" t="s">
        <v>9</v>
      </c>
      <c r="I53" s="68"/>
      <c r="J53" s="67" t="s">
        <v>9</v>
      </c>
      <c r="K53" s="68"/>
      <c r="L53" s="67" t="s">
        <v>9</v>
      </c>
      <c r="M53" s="68"/>
      <c r="N53" s="67" t="s">
        <v>9</v>
      </c>
      <c r="O53" s="68"/>
      <c r="P53" s="67" t="s">
        <v>9</v>
      </c>
      <c r="Q53" s="68"/>
      <c r="R53" s="67" t="s">
        <v>9</v>
      </c>
      <c r="S53" s="68"/>
      <c r="T53" s="67" t="s">
        <v>9</v>
      </c>
      <c r="U53" s="68"/>
      <c r="V53" s="67" t="s">
        <v>9</v>
      </c>
      <c r="W53" s="68"/>
      <c r="X53" s="67">
        <v>44571</v>
      </c>
      <c r="Y53" s="68"/>
      <c r="Z53" s="67" t="s">
        <v>9</v>
      </c>
      <c r="AA53" s="68"/>
      <c r="AB53" s="67">
        <v>32687</v>
      </c>
      <c r="AC53" s="68"/>
      <c r="AD53" s="67" t="s">
        <v>9</v>
      </c>
      <c r="AE53" s="68"/>
      <c r="AF53" s="67">
        <v>36806</v>
      </c>
      <c r="AG53" s="68"/>
      <c r="AH53" s="67" t="s">
        <v>9</v>
      </c>
      <c r="AI53" s="68"/>
      <c r="AJ53" s="67">
        <v>15968</v>
      </c>
      <c r="AK53" s="68"/>
      <c r="AL53" s="67" t="s">
        <v>9</v>
      </c>
      <c r="AM53" s="68"/>
      <c r="AN53" s="67">
        <v>18704</v>
      </c>
      <c r="AO53" s="68"/>
      <c r="AP53" s="67" t="s">
        <v>9</v>
      </c>
      <c r="AQ53" s="68"/>
      <c r="AR53" s="67">
        <v>15299</v>
      </c>
      <c r="AS53" s="68"/>
    </row>
    <row r="54" spans="2:45" ht="12" customHeight="1" x14ac:dyDescent="0.25">
      <c r="B54" s="65" t="s">
        <v>32</v>
      </c>
      <c r="C54" s="66" t="s">
        <v>10</v>
      </c>
      <c r="D54" s="67" t="s">
        <v>9</v>
      </c>
      <c r="E54" s="68"/>
      <c r="F54" s="67" t="s">
        <v>9</v>
      </c>
      <c r="G54" s="68"/>
      <c r="H54" s="67" t="s">
        <v>9</v>
      </c>
      <c r="I54" s="68"/>
      <c r="J54" s="67" t="s">
        <v>9</v>
      </c>
      <c r="K54" s="68"/>
      <c r="L54" s="67" t="s">
        <v>9</v>
      </c>
      <c r="M54" s="68"/>
      <c r="N54" s="67" t="s">
        <v>9</v>
      </c>
      <c r="O54" s="68"/>
      <c r="P54" s="67" t="s">
        <v>9</v>
      </c>
      <c r="Q54" s="68"/>
      <c r="R54" s="67" t="s">
        <v>9</v>
      </c>
      <c r="S54" s="68"/>
      <c r="T54" s="67" t="s">
        <v>9</v>
      </c>
      <c r="U54" s="68"/>
      <c r="V54" s="67" t="s">
        <v>9</v>
      </c>
      <c r="W54" s="68"/>
      <c r="X54" s="67">
        <v>241634</v>
      </c>
      <c r="Y54" s="68"/>
      <c r="Z54" s="67" t="s">
        <v>9</v>
      </c>
      <c r="AA54" s="68"/>
      <c r="AB54" s="67">
        <v>171181</v>
      </c>
      <c r="AC54" s="68"/>
      <c r="AD54" s="67" t="s">
        <v>9</v>
      </c>
      <c r="AE54" s="68"/>
      <c r="AF54" s="67">
        <v>170565</v>
      </c>
      <c r="AG54" s="68"/>
      <c r="AH54" s="67" t="s">
        <v>9</v>
      </c>
      <c r="AI54" s="68"/>
      <c r="AJ54" s="67">
        <v>201616</v>
      </c>
      <c r="AK54" s="68"/>
      <c r="AL54" s="67" t="s">
        <v>9</v>
      </c>
      <c r="AM54" s="68"/>
      <c r="AN54" s="67">
        <v>175476</v>
      </c>
      <c r="AO54" s="68"/>
      <c r="AP54" s="67" t="s">
        <v>9</v>
      </c>
      <c r="AQ54" s="68"/>
      <c r="AR54" s="67">
        <v>195168</v>
      </c>
      <c r="AS54" s="68"/>
    </row>
    <row r="55" spans="2:45" ht="12" customHeight="1" x14ac:dyDescent="0.25">
      <c r="B55" s="65" t="s">
        <v>33</v>
      </c>
      <c r="C55" s="66" t="s">
        <v>10</v>
      </c>
      <c r="D55" s="67" t="s">
        <v>9</v>
      </c>
      <c r="E55" s="68"/>
      <c r="F55" s="67" t="s">
        <v>9</v>
      </c>
      <c r="G55" s="68"/>
      <c r="H55" s="67" t="s">
        <v>9</v>
      </c>
      <c r="I55" s="68"/>
      <c r="J55" s="67" t="s">
        <v>9</v>
      </c>
      <c r="K55" s="68"/>
      <c r="L55" s="67" t="s">
        <v>9</v>
      </c>
      <c r="M55" s="68"/>
      <c r="N55" s="67" t="s">
        <v>9</v>
      </c>
      <c r="O55" s="68"/>
      <c r="P55" s="67" t="s">
        <v>9</v>
      </c>
      <c r="Q55" s="68"/>
      <c r="R55" s="67" t="s">
        <v>9</v>
      </c>
      <c r="S55" s="68"/>
      <c r="T55" s="67" t="s">
        <v>9</v>
      </c>
      <c r="U55" s="68"/>
      <c r="V55" s="67" t="s">
        <v>9</v>
      </c>
      <c r="W55" s="68"/>
      <c r="X55" s="67">
        <v>2369000</v>
      </c>
      <c r="Y55" s="70">
        <v>11</v>
      </c>
      <c r="Z55" s="67" t="s">
        <v>9</v>
      </c>
      <c r="AA55" s="70"/>
      <c r="AB55" s="67">
        <v>2851000</v>
      </c>
      <c r="AC55" s="70"/>
      <c r="AD55" s="67" t="s">
        <v>9</v>
      </c>
      <c r="AE55" s="68"/>
      <c r="AF55" s="67">
        <v>2271146</v>
      </c>
      <c r="AG55" s="68"/>
      <c r="AH55" s="67" t="s">
        <v>9</v>
      </c>
      <c r="AI55" s="70"/>
      <c r="AJ55" s="67">
        <v>2389175</v>
      </c>
      <c r="AK55" s="70"/>
      <c r="AL55" s="67" t="s">
        <v>9</v>
      </c>
      <c r="AM55" s="70"/>
      <c r="AN55" s="67">
        <v>2526182</v>
      </c>
      <c r="AO55" s="70"/>
      <c r="AP55" s="67" t="s">
        <v>9</v>
      </c>
      <c r="AQ55" s="70"/>
      <c r="AR55" s="67">
        <v>2565423</v>
      </c>
      <c r="AS55" s="68"/>
    </row>
    <row r="56" spans="2:45" ht="12" customHeight="1" x14ac:dyDescent="0.25">
      <c r="B56" s="65" t="s">
        <v>34</v>
      </c>
      <c r="C56" s="66" t="s">
        <v>8</v>
      </c>
      <c r="D56" s="67" t="s">
        <v>9</v>
      </c>
      <c r="E56" s="68"/>
      <c r="F56" s="67" t="s">
        <v>9</v>
      </c>
      <c r="G56" s="68"/>
      <c r="H56" s="67" t="s">
        <v>9</v>
      </c>
      <c r="I56" s="68"/>
      <c r="J56" s="67" t="s">
        <v>9</v>
      </c>
      <c r="K56" s="68"/>
      <c r="L56" s="67" t="s">
        <v>9</v>
      </c>
      <c r="M56" s="68"/>
      <c r="N56" s="67" t="s">
        <v>9</v>
      </c>
      <c r="O56" s="68"/>
      <c r="P56" s="67" t="s">
        <v>9</v>
      </c>
      <c r="Q56" s="68"/>
      <c r="R56" s="67" t="s">
        <v>9</v>
      </c>
      <c r="S56" s="68"/>
      <c r="T56" s="67" t="s">
        <v>9</v>
      </c>
      <c r="U56" s="68"/>
      <c r="V56" s="67" t="s">
        <v>9</v>
      </c>
      <c r="W56" s="68"/>
      <c r="X56" s="67" t="s">
        <v>9</v>
      </c>
      <c r="Y56" s="70"/>
      <c r="Z56" s="67" t="s">
        <v>9</v>
      </c>
      <c r="AA56" s="70"/>
      <c r="AB56" s="67" t="s">
        <v>9</v>
      </c>
      <c r="AC56" s="70"/>
      <c r="AD56" s="67">
        <v>76</v>
      </c>
      <c r="AE56" s="119">
        <v>12</v>
      </c>
      <c r="AF56" s="67">
        <v>110</v>
      </c>
      <c r="AG56" s="119">
        <v>12</v>
      </c>
      <c r="AH56" s="67" t="s">
        <v>9</v>
      </c>
      <c r="AI56" s="70"/>
      <c r="AJ56" s="67" t="s">
        <v>9</v>
      </c>
      <c r="AK56" s="70"/>
      <c r="AL56" s="67" t="s">
        <v>9</v>
      </c>
      <c r="AM56" s="70"/>
      <c r="AN56" s="67" t="s">
        <v>9</v>
      </c>
      <c r="AO56" s="70"/>
      <c r="AP56" s="67" t="s">
        <v>9</v>
      </c>
      <c r="AQ56" s="70"/>
      <c r="AR56" s="67" t="s">
        <v>9</v>
      </c>
      <c r="AS56" s="68"/>
    </row>
    <row r="57" spans="2:45" ht="13.2" customHeight="1" x14ac:dyDescent="0.25">
      <c r="B57" s="73" t="s">
        <v>35</v>
      </c>
      <c r="C57" s="74" t="s">
        <v>8</v>
      </c>
      <c r="D57" s="75">
        <v>0</v>
      </c>
      <c r="E57" s="76"/>
      <c r="F57" s="75">
        <v>0</v>
      </c>
      <c r="G57" s="76"/>
      <c r="H57" s="75" t="s">
        <v>9</v>
      </c>
      <c r="I57" s="76"/>
      <c r="J57" s="75" t="s">
        <v>9</v>
      </c>
      <c r="K57" s="76"/>
      <c r="L57" s="75" t="s">
        <v>9</v>
      </c>
      <c r="M57" s="76"/>
      <c r="N57" s="75">
        <v>0</v>
      </c>
      <c r="O57" s="76"/>
      <c r="P57" s="75">
        <v>0</v>
      </c>
      <c r="Q57" s="76"/>
      <c r="R57" s="75">
        <v>0</v>
      </c>
      <c r="S57" s="76"/>
      <c r="T57" s="75">
        <v>0</v>
      </c>
      <c r="U57" s="76"/>
      <c r="V57" s="75">
        <v>0</v>
      </c>
      <c r="W57" s="76"/>
      <c r="X57" s="75">
        <v>0</v>
      </c>
      <c r="Y57" s="76"/>
      <c r="Z57" s="75">
        <v>0</v>
      </c>
      <c r="AA57" s="76"/>
      <c r="AB57" s="75" t="s">
        <v>9</v>
      </c>
      <c r="AC57" s="76"/>
      <c r="AD57" s="75" t="s">
        <v>9</v>
      </c>
      <c r="AE57" s="76"/>
      <c r="AF57" s="75" t="s">
        <v>9</v>
      </c>
      <c r="AG57" s="76"/>
      <c r="AH57" s="75" t="s">
        <v>9</v>
      </c>
      <c r="AI57" s="76"/>
      <c r="AJ57" s="75" t="s">
        <v>9</v>
      </c>
      <c r="AK57" s="76"/>
      <c r="AL57" s="75" t="s">
        <v>9</v>
      </c>
      <c r="AM57" s="76"/>
      <c r="AN57" s="75" t="s">
        <v>9</v>
      </c>
      <c r="AO57" s="76"/>
      <c r="AP57" s="75" t="s">
        <v>9</v>
      </c>
      <c r="AQ57" s="76"/>
      <c r="AR57" s="75" t="s">
        <v>9</v>
      </c>
      <c r="AS57" s="76"/>
    </row>
    <row r="58" spans="2:45" ht="14.4" customHeight="1" x14ac:dyDescent="0.25">
      <c r="B58" s="73" t="s">
        <v>36</v>
      </c>
      <c r="C58" s="74" t="s">
        <v>10</v>
      </c>
      <c r="D58" s="75" t="s">
        <v>9</v>
      </c>
      <c r="E58" s="76"/>
      <c r="F58" s="75" t="s">
        <v>9</v>
      </c>
      <c r="G58" s="76"/>
      <c r="H58" s="75" t="s">
        <v>9</v>
      </c>
      <c r="I58" s="76"/>
      <c r="J58" s="75" t="s">
        <v>9</v>
      </c>
      <c r="K58" s="76"/>
      <c r="L58" s="75" t="s">
        <v>9</v>
      </c>
      <c r="M58" s="76"/>
      <c r="N58" s="75" t="s">
        <v>9</v>
      </c>
      <c r="O58" s="76"/>
      <c r="P58" s="75" t="s">
        <v>9</v>
      </c>
      <c r="Q58" s="76"/>
      <c r="R58" s="75" t="s">
        <v>9</v>
      </c>
      <c r="S58" s="76"/>
      <c r="T58" s="75" t="s">
        <v>9</v>
      </c>
      <c r="U58" s="76"/>
      <c r="V58" s="75" t="s">
        <v>9</v>
      </c>
      <c r="W58" s="76"/>
      <c r="X58" s="75">
        <v>3177924</v>
      </c>
      <c r="Y58" s="76"/>
      <c r="Z58" s="75" t="s">
        <v>9</v>
      </c>
      <c r="AA58" s="76"/>
      <c r="AB58" s="75">
        <v>3165080</v>
      </c>
      <c r="AC58" s="76"/>
      <c r="AD58" s="75" t="s">
        <v>9</v>
      </c>
      <c r="AE58" s="76"/>
      <c r="AF58" s="75">
        <v>3934331</v>
      </c>
      <c r="AG58" s="76"/>
      <c r="AH58" s="75" t="s">
        <v>9</v>
      </c>
      <c r="AI58" s="76"/>
      <c r="AJ58" s="75">
        <v>3721246</v>
      </c>
      <c r="AK58" s="76"/>
      <c r="AL58" s="75" t="s">
        <v>9</v>
      </c>
      <c r="AM58" s="76"/>
      <c r="AN58" s="75">
        <v>4312531</v>
      </c>
      <c r="AO58" s="76"/>
      <c r="AP58" s="75" t="s">
        <v>9</v>
      </c>
      <c r="AQ58" s="76"/>
      <c r="AR58" s="75">
        <v>4051948</v>
      </c>
      <c r="AS58" s="76"/>
    </row>
    <row r="59" spans="2:45" ht="14.4" customHeight="1" x14ac:dyDescent="0.25">
      <c r="B59" s="73" t="s">
        <v>37</v>
      </c>
      <c r="C59" s="74" t="s">
        <v>10</v>
      </c>
      <c r="D59" s="75" t="s">
        <v>9</v>
      </c>
      <c r="E59" s="76"/>
      <c r="F59" s="75" t="s">
        <v>9</v>
      </c>
      <c r="G59" s="76"/>
      <c r="H59" s="75" t="s">
        <v>9</v>
      </c>
      <c r="I59" s="76"/>
      <c r="J59" s="75" t="s">
        <v>9</v>
      </c>
      <c r="K59" s="76"/>
      <c r="L59" s="75" t="s">
        <v>9</v>
      </c>
      <c r="M59" s="76"/>
      <c r="N59" s="75" t="s">
        <v>9</v>
      </c>
      <c r="O59" s="76"/>
      <c r="P59" s="75" t="s">
        <v>9</v>
      </c>
      <c r="Q59" s="76"/>
      <c r="R59" s="75" t="s">
        <v>9</v>
      </c>
      <c r="S59" s="76"/>
      <c r="T59" s="75" t="s">
        <v>9</v>
      </c>
      <c r="U59" s="76"/>
      <c r="V59" s="75" t="s">
        <v>9</v>
      </c>
      <c r="W59" s="76"/>
      <c r="X59" s="75">
        <v>3006</v>
      </c>
      <c r="Y59" s="77"/>
      <c r="Z59" s="75" t="s">
        <v>9</v>
      </c>
      <c r="AA59" s="77"/>
      <c r="AB59" s="75">
        <v>20921</v>
      </c>
      <c r="AC59" s="77"/>
      <c r="AD59" s="75" t="s">
        <v>9</v>
      </c>
      <c r="AE59" s="77"/>
      <c r="AF59" s="75">
        <v>12333</v>
      </c>
      <c r="AG59" s="77"/>
      <c r="AH59" s="75" t="s">
        <v>9</v>
      </c>
      <c r="AI59" s="76"/>
      <c r="AJ59" s="75">
        <v>7792</v>
      </c>
      <c r="AK59" s="77"/>
      <c r="AL59" s="75" t="s">
        <v>9</v>
      </c>
      <c r="AM59" s="77"/>
      <c r="AN59" s="75">
        <v>6176</v>
      </c>
      <c r="AO59" s="77"/>
      <c r="AP59" s="75" t="s">
        <v>9</v>
      </c>
      <c r="AQ59" s="76"/>
      <c r="AR59" s="75">
        <v>6148</v>
      </c>
      <c r="AS59" s="76"/>
    </row>
    <row r="60" spans="2:45" ht="12" customHeight="1" x14ac:dyDescent="0.25">
      <c r="B60" s="73" t="s">
        <v>38</v>
      </c>
      <c r="C60" s="74" t="s">
        <v>8</v>
      </c>
      <c r="D60" s="75" t="s">
        <v>9</v>
      </c>
      <c r="E60" s="76"/>
      <c r="F60" s="75" t="s">
        <v>9</v>
      </c>
      <c r="G60" s="76"/>
      <c r="H60" s="75" t="s">
        <v>9</v>
      </c>
      <c r="I60" s="76"/>
      <c r="J60" s="75" t="s">
        <v>9</v>
      </c>
      <c r="K60" s="76"/>
      <c r="L60" s="75" t="s">
        <v>9</v>
      </c>
      <c r="M60" s="76"/>
      <c r="N60" s="75" t="s">
        <v>9</v>
      </c>
      <c r="O60" s="76"/>
      <c r="P60" s="75" t="s">
        <v>9</v>
      </c>
      <c r="Q60" s="76"/>
      <c r="R60" s="75" t="s">
        <v>9</v>
      </c>
      <c r="S60" s="76"/>
      <c r="T60" s="75" t="s">
        <v>9</v>
      </c>
      <c r="U60" s="76"/>
      <c r="V60" s="75" t="s">
        <v>9</v>
      </c>
      <c r="W60" s="76"/>
      <c r="X60" s="75" t="s">
        <v>9</v>
      </c>
      <c r="Y60" s="120"/>
      <c r="Z60" s="75" t="s">
        <v>9</v>
      </c>
      <c r="AA60" s="120"/>
      <c r="AB60" s="75" t="s">
        <v>9</v>
      </c>
      <c r="AC60" s="120"/>
      <c r="AD60" s="75">
        <v>1385</v>
      </c>
      <c r="AE60" s="122">
        <v>12</v>
      </c>
      <c r="AF60" s="75">
        <v>1300</v>
      </c>
      <c r="AG60" s="122">
        <v>12</v>
      </c>
      <c r="AH60" s="75" t="s">
        <v>9</v>
      </c>
      <c r="AI60" s="120"/>
      <c r="AJ60" s="75" t="s">
        <v>9</v>
      </c>
      <c r="AK60" s="120"/>
      <c r="AL60" s="75" t="s">
        <v>9</v>
      </c>
      <c r="AM60" s="120"/>
      <c r="AN60" s="75" t="s">
        <v>9</v>
      </c>
      <c r="AO60" s="120"/>
      <c r="AP60" s="75" t="s">
        <v>9</v>
      </c>
      <c r="AQ60" s="120"/>
      <c r="AR60" s="75" t="s">
        <v>9</v>
      </c>
      <c r="AS60" s="76"/>
    </row>
    <row r="61" spans="2:45" ht="12" customHeight="1" x14ac:dyDescent="0.25">
      <c r="B61" s="73" t="s">
        <v>39</v>
      </c>
      <c r="C61" s="74" t="s">
        <v>8</v>
      </c>
      <c r="D61" s="75" t="s">
        <v>9</v>
      </c>
      <c r="E61" s="76"/>
      <c r="F61" s="75" t="s">
        <v>9</v>
      </c>
      <c r="G61" s="76"/>
      <c r="H61" s="75" t="s">
        <v>9</v>
      </c>
      <c r="I61" s="76"/>
      <c r="J61" s="75" t="s">
        <v>9</v>
      </c>
      <c r="K61" s="76"/>
      <c r="L61" s="75" t="s">
        <v>9</v>
      </c>
      <c r="M61" s="76"/>
      <c r="N61" s="75" t="s">
        <v>9</v>
      </c>
      <c r="O61" s="76"/>
      <c r="P61" s="75" t="s">
        <v>9</v>
      </c>
      <c r="Q61" s="76"/>
      <c r="R61" s="75" t="s">
        <v>9</v>
      </c>
      <c r="S61" s="76"/>
      <c r="T61" s="75" t="s">
        <v>9</v>
      </c>
      <c r="U61" s="76"/>
      <c r="V61" s="75">
        <v>376</v>
      </c>
      <c r="W61" s="76">
        <v>13</v>
      </c>
      <c r="X61" s="75">
        <v>833</v>
      </c>
      <c r="Y61" s="76">
        <v>13</v>
      </c>
      <c r="Z61" s="75">
        <v>732</v>
      </c>
      <c r="AA61" s="77">
        <v>13</v>
      </c>
      <c r="AB61" s="75">
        <v>709</v>
      </c>
      <c r="AC61" s="76">
        <v>13</v>
      </c>
      <c r="AD61" s="75">
        <v>846</v>
      </c>
      <c r="AE61" s="77">
        <v>13</v>
      </c>
      <c r="AF61" s="75">
        <v>917</v>
      </c>
      <c r="AG61" s="77">
        <v>13</v>
      </c>
      <c r="AH61" s="75" t="s">
        <v>9</v>
      </c>
      <c r="AI61" s="76"/>
      <c r="AJ61" s="75">
        <v>1347</v>
      </c>
      <c r="AK61" s="77">
        <v>13</v>
      </c>
      <c r="AL61" s="75" t="s">
        <v>9</v>
      </c>
      <c r="AM61" s="77"/>
      <c r="AN61" s="75" t="s">
        <v>9</v>
      </c>
      <c r="AO61" s="77"/>
      <c r="AP61" s="75" t="s">
        <v>9</v>
      </c>
      <c r="AQ61" s="76"/>
      <c r="AR61" s="75" t="s">
        <v>9</v>
      </c>
      <c r="AS61" s="76"/>
    </row>
    <row r="62" spans="2:45" ht="12" customHeight="1" x14ac:dyDescent="0.25">
      <c r="B62" s="65" t="s">
        <v>40</v>
      </c>
      <c r="C62" s="66" t="s">
        <v>10</v>
      </c>
      <c r="D62" s="67" t="s">
        <v>9</v>
      </c>
      <c r="E62" s="68"/>
      <c r="F62" s="67" t="s">
        <v>9</v>
      </c>
      <c r="G62" s="68"/>
      <c r="H62" s="67" t="s">
        <v>9</v>
      </c>
      <c r="I62" s="68"/>
      <c r="J62" s="67" t="s">
        <v>9</v>
      </c>
      <c r="K62" s="68"/>
      <c r="L62" s="67" t="s">
        <v>9</v>
      </c>
      <c r="M62" s="68"/>
      <c r="N62" s="67" t="s">
        <v>9</v>
      </c>
      <c r="O62" s="68"/>
      <c r="P62" s="67" t="s">
        <v>9</v>
      </c>
      <c r="Q62" s="68"/>
      <c r="R62" s="67" t="s">
        <v>9</v>
      </c>
      <c r="S62" s="68"/>
      <c r="T62" s="67" t="s">
        <v>9</v>
      </c>
      <c r="U62" s="68"/>
      <c r="V62" s="67" t="s">
        <v>9</v>
      </c>
      <c r="W62" s="68"/>
      <c r="X62" s="67">
        <v>90379</v>
      </c>
      <c r="Y62" s="68"/>
      <c r="Z62" s="67" t="s">
        <v>9</v>
      </c>
      <c r="AA62" s="68"/>
      <c r="AB62" s="67">
        <v>129251</v>
      </c>
      <c r="AC62" s="68"/>
      <c r="AD62" s="67" t="s">
        <v>9</v>
      </c>
      <c r="AE62" s="68"/>
      <c r="AF62" s="67">
        <v>98627</v>
      </c>
      <c r="AG62" s="68"/>
      <c r="AH62" s="67" t="s">
        <v>9</v>
      </c>
      <c r="AI62" s="68"/>
      <c r="AJ62" s="67">
        <v>95122</v>
      </c>
      <c r="AK62" s="68"/>
      <c r="AL62" s="67" t="s">
        <v>9</v>
      </c>
      <c r="AM62" s="68"/>
      <c r="AN62" s="67">
        <v>96528</v>
      </c>
      <c r="AO62" s="68"/>
      <c r="AP62" s="67" t="s">
        <v>9</v>
      </c>
      <c r="AQ62" s="68"/>
      <c r="AR62" s="67">
        <v>102722</v>
      </c>
      <c r="AS62" s="68"/>
    </row>
    <row r="63" spans="2:45" ht="12" customHeight="1" x14ac:dyDescent="0.25">
      <c r="B63" s="65" t="s">
        <v>41</v>
      </c>
      <c r="C63" s="66" t="s">
        <v>10</v>
      </c>
      <c r="D63" s="67" t="s">
        <v>9</v>
      </c>
      <c r="E63" s="68"/>
      <c r="F63" s="67" t="s">
        <v>9</v>
      </c>
      <c r="G63" s="68"/>
      <c r="H63" s="67" t="s">
        <v>9</v>
      </c>
      <c r="I63" s="68"/>
      <c r="J63" s="67" t="s">
        <v>9</v>
      </c>
      <c r="K63" s="68"/>
      <c r="L63" s="67" t="s">
        <v>9</v>
      </c>
      <c r="M63" s="68"/>
      <c r="N63" s="67" t="s">
        <v>9</v>
      </c>
      <c r="O63" s="68"/>
      <c r="P63" s="67" t="s">
        <v>9</v>
      </c>
      <c r="Q63" s="68"/>
      <c r="R63" s="67" t="s">
        <v>9</v>
      </c>
      <c r="S63" s="68"/>
      <c r="T63" s="67" t="s">
        <v>9</v>
      </c>
      <c r="U63" s="68"/>
      <c r="V63" s="67" t="s">
        <v>9</v>
      </c>
      <c r="W63" s="68"/>
      <c r="X63" s="67">
        <v>9000</v>
      </c>
      <c r="Y63" s="72"/>
      <c r="Z63" s="67" t="s">
        <v>9</v>
      </c>
      <c r="AA63" s="72"/>
      <c r="AB63" s="67" t="s">
        <v>9</v>
      </c>
      <c r="AC63" s="72"/>
      <c r="AD63" s="67" t="s">
        <v>9</v>
      </c>
      <c r="AE63" s="72"/>
      <c r="AF63" s="67">
        <v>729</v>
      </c>
      <c r="AG63" s="72"/>
      <c r="AH63" s="67" t="s">
        <v>9</v>
      </c>
      <c r="AI63" s="68"/>
      <c r="AJ63" s="67">
        <v>187</v>
      </c>
      <c r="AK63" s="72"/>
      <c r="AL63" s="67" t="s">
        <v>9</v>
      </c>
      <c r="AM63" s="72"/>
      <c r="AN63" s="67">
        <v>132</v>
      </c>
      <c r="AO63" s="72"/>
      <c r="AP63" s="67" t="s">
        <v>9</v>
      </c>
      <c r="AQ63" s="68"/>
      <c r="AR63" s="67" t="s">
        <v>9</v>
      </c>
      <c r="AS63" s="68"/>
    </row>
    <row r="64" spans="2:45" ht="12" customHeight="1" x14ac:dyDescent="0.25">
      <c r="B64" s="65" t="s">
        <v>42</v>
      </c>
      <c r="C64" s="66" t="s">
        <v>8</v>
      </c>
      <c r="D64" s="67" t="s">
        <v>9</v>
      </c>
      <c r="E64" s="68"/>
      <c r="F64" s="67" t="s">
        <v>9</v>
      </c>
      <c r="G64" s="68"/>
      <c r="H64" s="67" t="s">
        <v>9</v>
      </c>
      <c r="I64" s="68"/>
      <c r="J64" s="67" t="s">
        <v>9</v>
      </c>
      <c r="K64" s="68"/>
      <c r="L64" s="67" t="s">
        <v>9</v>
      </c>
      <c r="M64" s="68"/>
      <c r="N64" s="67" t="s">
        <v>9</v>
      </c>
      <c r="O64" s="68"/>
      <c r="P64" s="67">
        <v>118941</v>
      </c>
      <c r="Q64" s="68"/>
      <c r="R64" s="67" t="s">
        <v>9</v>
      </c>
      <c r="S64" s="68"/>
      <c r="T64" s="67" t="s">
        <v>9</v>
      </c>
      <c r="U64" s="68"/>
      <c r="V64" s="67" t="s">
        <v>9</v>
      </c>
      <c r="W64" s="68"/>
      <c r="X64" s="67" t="s">
        <v>9</v>
      </c>
      <c r="Y64" s="72"/>
      <c r="Z64" s="67" t="s">
        <v>9</v>
      </c>
      <c r="AA64" s="72"/>
      <c r="AB64" s="67" t="s">
        <v>9</v>
      </c>
      <c r="AC64" s="72"/>
      <c r="AD64" s="67" t="s">
        <v>9</v>
      </c>
      <c r="AE64" s="72"/>
      <c r="AF64" s="67" t="s">
        <v>9</v>
      </c>
      <c r="AG64" s="72"/>
      <c r="AH64" s="67" t="s">
        <v>9</v>
      </c>
      <c r="AI64" s="68"/>
      <c r="AJ64" s="67" t="s">
        <v>9</v>
      </c>
      <c r="AK64" s="72"/>
      <c r="AL64" s="67" t="s">
        <v>9</v>
      </c>
      <c r="AM64" s="72"/>
      <c r="AN64" s="67">
        <v>92954</v>
      </c>
      <c r="AO64" s="72"/>
      <c r="AP64" s="67" t="s">
        <v>9</v>
      </c>
      <c r="AQ64" s="68"/>
      <c r="AR64" s="67" t="s">
        <v>9</v>
      </c>
      <c r="AS64" s="68"/>
    </row>
    <row r="65" spans="2:45" ht="12" customHeight="1" x14ac:dyDescent="0.25">
      <c r="B65" s="65" t="s">
        <v>43</v>
      </c>
      <c r="C65" s="66" t="s">
        <v>8</v>
      </c>
      <c r="D65" s="67" t="s">
        <v>9</v>
      </c>
      <c r="E65" s="68"/>
      <c r="F65" s="67" t="s">
        <v>9</v>
      </c>
      <c r="G65" s="68"/>
      <c r="H65" s="67" t="s">
        <v>9</v>
      </c>
      <c r="I65" s="68"/>
      <c r="J65" s="67" t="s">
        <v>9</v>
      </c>
      <c r="K65" s="68"/>
      <c r="L65" s="67" t="s">
        <v>9</v>
      </c>
      <c r="M65" s="68"/>
      <c r="N65" s="67" t="s">
        <v>9</v>
      </c>
      <c r="O65" s="68"/>
      <c r="P65" s="67" t="s">
        <v>9</v>
      </c>
      <c r="Q65" s="68"/>
      <c r="R65" s="67" t="s">
        <v>9</v>
      </c>
      <c r="S65" s="68"/>
      <c r="T65" s="67" t="s">
        <v>9</v>
      </c>
      <c r="U65" s="68"/>
      <c r="V65" s="67" t="s">
        <v>9</v>
      </c>
      <c r="W65" s="68"/>
      <c r="X65" s="67" t="s">
        <v>9</v>
      </c>
      <c r="Y65" s="68"/>
      <c r="Z65" s="67" t="s">
        <v>9</v>
      </c>
      <c r="AA65" s="68"/>
      <c r="AB65" s="67" t="s">
        <v>9</v>
      </c>
      <c r="AC65" s="68"/>
      <c r="AD65" s="67" t="s">
        <v>9</v>
      </c>
      <c r="AE65" s="68"/>
      <c r="AF65" s="67" t="s">
        <v>9</v>
      </c>
      <c r="AG65" s="68"/>
      <c r="AH65" s="67" t="s">
        <v>9</v>
      </c>
      <c r="AI65" s="68"/>
      <c r="AJ65" s="67">
        <v>408</v>
      </c>
      <c r="AK65" s="68"/>
      <c r="AL65" s="67" t="s">
        <v>9</v>
      </c>
      <c r="AM65" s="68"/>
      <c r="AN65" s="67" t="s">
        <v>9</v>
      </c>
      <c r="AO65" s="68"/>
      <c r="AP65" s="67" t="s">
        <v>9</v>
      </c>
      <c r="AQ65" s="68"/>
      <c r="AR65" s="67" t="s">
        <v>9</v>
      </c>
      <c r="AS65" s="68"/>
    </row>
    <row r="66" spans="2:45" ht="12" customHeight="1" x14ac:dyDescent="0.25">
      <c r="B66" s="65" t="s">
        <v>44</v>
      </c>
      <c r="C66" s="66" t="s">
        <v>10</v>
      </c>
      <c r="D66" s="67" t="s">
        <v>9</v>
      </c>
      <c r="E66" s="68"/>
      <c r="F66" s="67" t="s">
        <v>9</v>
      </c>
      <c r="G66" s="68"/>
      <c r="H66" s="67" t="s">
        <v>9</v>
      </c>
      <c r="I66" s="68"/>
      <c r="J66" s="67" t="s">
        <v>9</v>
      </c>
      <c r="K66" s="68"/>
      <c r="L66" s="67" t="s">
        <v>9</v>
      </c>
      <c r="M66" s="68"/>
      <c r="N66" s="67" t="s">
        <v>9</v>
      </c>
      <c r="O66" s="68"/>
      <c r="P66" s="67" t="s">
        <v>9</v>
      </c>
      <c r="Q66" s="68"/>
      <c r="R66" s="67" t="s">
        <v>9</v>
      </c>
      <c r="S66" s="68"/>
      <c r="T66" s="67" t="s">
        <v>9</v>
      </c>
      <c r="U66" s="68"/>
      <c r="V66" s="67" t="s">
        <v>9</v>
      </c>
      <c r="W66" s="68"/>
      <c r="X66" s="67">
        <v>43328</v>
      </c>
      <c r="Y66" s="68"/>
      <c r="Z66" s="67" t="s">
        <v>9</v>
      </c>
      <c r="AA66" s="68"/>
      <c r="AB66" s="67">
        <v>45040</v>
      </c>
      <c r="AC66" s="68"/>
      <c r="AD66" s="67" t="s">
        <v>9</v>
      </c>
      <c r="AE66" s="68"/>
      <c r="AF66" s="67">
        <v>57194</v>
      </c>
      <c r="AG66" s="68"/>
      <c r="AH66" s="67" t="s">
        <v>9</v>
      </c>
      <c r="AI66" s="68"/>
      <c r="AJ66" s="67">
        <v>64281</v>
      </c>
      <c r="AK66" s="68"/>
      <c r="AL66" s="67" t="s">
        <v>9</v>
      </c>
      <c r="AM66" s="68"/>
      <c r="AN66" s="67">
        <v>30894</v>
      </c>
      <c r="AO66" s="68"/>
      <c r="AP66" s="67" t="s">
        <v>9</v>
      </c>
      <c r="AQ66" s="68"/>
      <c r="AR66" s="67" t="s">
        <v>9</v>
      </c>
      <c r="AS66" s="68"/>
    </row>
    <row r="67" spans="2:45" ht="12" customHeight="1" x14ac:dyDescent="0.25">
      <c r="B67" s="73" t="s">
        <v>45</v>
      </c>
      <c r="C67" s="74" t="s">
        <v>8</v>
      </c>
      <c r="D67" s="75" t="s">
        <v>9</v>
      </c>
      <c r="E67" s="76"/>
      <c r="F67" s="75" t="s">
        <v>9</v>
      </c>
      <c r="G67" s="76"/>
      <c r="H67" s="75" t="s">
        <v>9</v>
      </c>
      <c r="I67" s="76"/>
      <c r="J67" s="75" t="s">
        <v>9</v>
      </c>
      <c r="K67" s="76"/>
      <c r="L67" s="75" t="s">
        <v>9</v>
      </c>
      <c r="M67" s="76"/>
      <c r="N67" s="75" t="s">
        <v>9</v>
      </c>
      <c r="O67" s="76"/>
      <c r="P67" s="75">
        <v>16170</v>
      </c>
      <c r="Q67" s="76"/>
      <c r="R67" s="75">
        <v>13100</v>
      </c>
      <c r="S67" s="76"/>
      <c r="T67" s="75">
        <v>19000</v>
      </c>
      <c r="U67" s="76"/>
      <c r="V67" s="75">
        <v>21000</v>
      </c>
      <c r="W67" s="76"/>
      <c r="X67" s="75">
        <v>29000</v>
      </c>
      <c r="Y67" s="76"/>
      <c r="Z67" s="75">
        <v>34000</v>
      </c>
      <c r="AA67" s="77"/>
      <c r="AB67" s="75">
        <v>37000</v>
      </c>
      <c r="AC67" s="76"/>
      <c r="AD67" s="75">
        <v>36000</v>
      </c>
      <c r="AE67" s="77"/>
      <c r="AF67" s="75">
        <v>30000</v>
      </c>
      <c r="AG67" s="76"/>
      <c r="AH67" s="75" t="s">
        <v>9</v>
      </c>
      <c r="AI67" s="76"/>
      <c r="AJ67" s="75" t="s">
        <v>9</v>
      </c>
      <c r="AK67" s="77"/>
      <c r="AL67" s="75" t="s">
        <v>9</v>
      </c>
      <c r="AM67" s="77"/>
      <c r="AN67" s="75" t="s">
        <v>9</v>
      </c>
      <c r="AO67" s="77"/>
      <c r="AP67" s="75" t="s">
        <v>9</v>
      </c>
      <c r="AQ67" s="76"/>
      <c r="AR67" s="75" t="s">
        <v>9</v>
      </c>
      <c r="AS67" s="76"/>
    </row>
    <row r="68" spans="2:45" ht="12" customHeight="1" x14ac:dyDescent="0.25">
      <c r="B68" s="73" t="s">
        <v>46</v>
      </c>
      <c r="C68" s="74" t="s">
        <v>10</v>
      </c>
      <c r="D68" s="75" t="s">
        <v>9</v>
      </c>
      <c r="E68" s="76"/>
      <c r="F68" s="75" t="s">
        <v>9</v>
      </c>
      <c r="G68" s="76"/>
      <c r="H68" s="75" t="s">
        <v>9</v>
      </c>
      <c r="I68" s="76"/>
      <c r="J68" s="75" t="s">
        <v>9</v>
      </c>
      <c r="K68" s="76"/>
      <c r="L68" s="75" t="s">
        <v>9</v>
      </c>
      <c r="M68" s="76"/>
      <c r="N68" s="75" t="s">
        <v>9</v>
      </c>
      <c r="O68" s="76"/>
      <c r="P68" s="75" t="s">
        <v>9</v>
      </c>
      <c r="Q68" s="76"/>
      <c r="R68" s="75" t="s">
        <v>9</v>
      </c>
      <c r="S68" s="76"/>
      <c r="T68" s="75" t="s">
        <v>9</v>
      </c>
      <c r="U68" s="76"/>
      <c r="V68" s="75" t="s">
        <v>9</v>
      </c>
      <c r="W68" s="76"/>
      <c r="X68" s="75">
        <v>729061</v>
      </c>
      <c r="Y68" s="76"/>
      <c r="Z68" s="75" t="s">
        <v>9</v>
      </c>
      <c r="AA68" s="76"/>
      <c r="AB68" s="75">
        <v>639593</v>
      </c>
      <c r="AC68" s="76"/>
      <c r="AD68" s="75" t="s">
        <v>9</v>
      </c>
      <c r="AE68" s="76"/>
      <c r="AF68" s="75">
        <v>592533</v>
      </c>
      <c r="AG68" s="77"/>
      <c r="AH68" s="75" t="s">
        <v>9</v>
      </c>
      <c r="AI68" s="76"/>
      <c r="AJ68" s="75">
        <v>503555</v>
      </c>
      <c r="AK68" s="77"/>
      <c r="AL68" s="75" t="s">
        <v>9</v>
      </c>
      <c r="AM68" s="77"/>
      <c r="AN68" s="75">
        <v>557824</v>
      </c>
      <c r="AO68" s="77"/>
      <c r="AP68" s="75" t="s">
        <v>9</v>
      </c>
      <c r="AQ68" s="76"/>
      <c r="AR68" s="75">
        <v>483881</v>
      </c>
      <c r="AS68" s="76"/>
    </row>
    <row r="69" spans="2:45" ht="12" customHeight="1" x14ac:dyDescent="0.25">
      <c r="B69" s="73" t="s">
        <v>47</v>
      </c>
      <c r="C69" s="74" t="s">
        <v>8</v>
      </c>
      <c r="D69" s="75" t="s">
        <v>9</v>
      </c>
      <c r="E69" s="76"/>
      <c r="F69" s="75" t="s">
        <v>9</v>
      </c>
      <c r="G69" s="76"/>
      <c r="H69" s="75">
        <v>7500</v>
      </c>
      <c r="I69" s="76"/>
      <c r="J69" s="75" t="s">
        <v>9</v>
      </c>
      <c r="K69" s="76"/>
      <c r="L69" s="75" t="s">
        <v>9</v>
      </c>
      <c r="M69" s="76"/>
      <c r="N69" s="75" t="s">
        <v>9</v>
      </c>
      <c r="O69" s="76"/>
      <c r="P69" s="75" t="s">
        <v>9</v>
      </c>
      <c r="Q69" s="76"/>
      <c r="R69" s="75" t="s">
        <v>9</v>
      </c>
      <c r="S69" s="76"/>
      <c r="T69" s="75" t="s">
        <v>9</v>
      </c>
      <c r="U69" s="76"/>
      <c r="V69" s="75" t="s">
        <v>9</v>
      </c>
      <c r="W69" s="76"/>
      <c r="X69" s="75" t="s">
        <v>9</v>
      </c>
      <c r="Y69" s="76"/>
      <c r="Z69" s="75" t="s">
        <v>9</v>
      </c>
      <c r="AA69" s="76"/>
      <c r="AB69" s="75" t="s">
        <v>9</v>
      </c>
      <c r="AC69" s="76"/>
      <c r="AD69" s="75" t="s">
        <v>9</v>
      </c>
      <c r="AE69" s="76"/>
      <c r="AF69" s="75" t="s">
        <v>9</v>
      </c>
      <c r="AG69" s="76"/>
      <c r="AH69" s="75" t="s">
        <v>9</v>
      </c>
      <c r="AI69" s="76"/>
      <c r="AJ69" s="75" t="s">
        <v>9</v>
      </c>
      <c r="AK69" s="76"/>
      <c r="AL69" s="75" t="s">
        <v>9</v>
      </c>
      <c r="AM69" s="76"/>
      <c r="AN69" s="75" t="s">
        <v>9</v>
      </c>
      <c r="AO69" s="76"/>
      <c r="AP69" s="75" t="s">
        <v>9</v>
      </c>
      <c r="AQ69" s="76"/>
      <c r="AR69" s="75" t="s">
        <v>9</v>
      </c>
      <c r="AS69" s="76"/>
    </row>
    <row r="70" spans="2:45" ht="12" customHeight="1" x14ac:dyDescent="0.25">
      <c r="B70" s="73" t="s">
        <v>48</v>
      </c>
      <c r="C70" s="74" t="s">
        <v>8</v>
      </c>
      <c r="D70" s="75" t="s">
        <v>9</v>
      </c>
      <c r="E70" s="76"/>
      <c r="F70" s="75" t="s">
        <v>9</v>
      </c>
      <c r="G70" s="76"/>
      <c r="H70" s="75" t="s">
        <v>9</v>
      </c>
      <c r="I70" s="76"/>
      <c r="J70" s="75" t="s">
        <v>9</v>
      </c>
      <c r="K70" s="76"/>
      <c r="L70" s="75" t="s">
        <v>9</v>
      </c>
      <c r="M70" s="76"/>
      <c r="N70" s="75" t="s">
        <v>9</v>
      </c>
      <c r="O70" s="76"/>
      <c r="P70" s="75" t="s">
        <v>9</v>
      </c>
      <c r="Q70" s="76"/>
      <c r="R70" s="75" t="s">
        <v>9</v>
      </c>
      <c r="S70" s="76"/>
      <c r="T70" s="75" t="s">
        <v>9</v>
      </c>
      <c r="U70" s="76"/>
      <c r="V70" s="75">
        <v>496.29998779296875</v>
      </c>
      <c r="W70" s="76"/>
      <c r="X70" s="75">
        <v>383.70001220703125</v>
      </c>
      <c r="Y70" s="76"/>
      <c r="Z70" s="75" t="s">
        <v>9</v>
      </c>
      <c r="AA70" s="76"/>
      <c r="AB70" s="75" t="s">
        <v>9</v>
      </c>
      <c r="AC70" s="76"/>
      <c r="AD70" s="75" t="s">
        <v>9</v>
      </c>
      <c r="AE70" s="76"/>
      <c r="AF70" s="75">
        <v>31.688999176025391</v>
      </c>
      <c r="AG70" s="76"/>
      <c r="AH70" s="75">
        <v>286.20001220703125</v>
      </c>
      <c r="AI70" s="76"/>
      <c r="AJ70" s="75">
        <v>1</v>
      </c>
      <c r="AK70" s="76"/>
      <c r="AL70" s="75">
        <v>10.100000381469727</v>
      </c>
      <c r="AM70" s="76"/>
      <c r="AN70" s="75" t="s">
        <v>9</v>
      </c>
      <c r="AO70" s="76"/>
      <c r="AP70" s="75" t="s">
        <v>9</v>
      </c>
      <c r="AQ70" s="76"/>
      <c r="AR70" s="75" t="s">
        <v>9</v>
      </c>
      <c r="AS70" s="76"/>
    </row>
    <row r="71" spans="2:45" ht="12" customHeight="1" x14ac:dyDescent="0.25">
      <c r="B71" s="73" t="s">
        <v>49</v>
      </c>
      <c r="C71" s="74" t="s">
        <v>8</v>
      </c>
      <c r="D71" s="75" t="s">
        <v>9</v>
      </c>
      <c r="E71" s="76"/>
      <c r="F71" s="75" t="s">
        <v>9</v>
      </c>
      <c r="G71" s="76"/>
      <c r="H71" s="75" t="s">
        <v>9</v>
      </c>
      <c r="I71" s="76"/>
      <c r="J71" s="75" t="s">
        <v>9</v>
      </c>
      <c r="K71" s="76"/>
      <c r="L71" s="75" t="s">
        <v>9</v>
      </c>
      <c r="M71" s="76"/>
      <c r="N71" s="75" t="s">
        <v>9</v>
      </c>
      <c r="O71" s="76"/>
      <c r="P71" s="75" t="s">
        <v>9</v>
      </c>
      <c r="Q71" s="76"/>
      <c r="R71" s="75" t="s">
        <v>9</v>
      </c>
      <c r="S71" s="76"/>
      <c r="T71" s="75" t="s">
        <v>9</v>
      </c>
      <c r="U71" s="76"/>
      <c r="V71" s="75" t="s">
        <v>9</v>
      </c>
      <c r="W71" s="76"/>
      <c r="X71" s="75" t="s">
        <v>9</v>
      </c>
      <c r="Y71" s="77"/>
      <c r="Z71" s="75" t="s">
        <v>9</v>
      </c>
      <c r="AA71" s="77"/>
      <c r="AB71" s="75" t="s">
        <v>9</v>
      </c>
      <c r="AC71" s="76"/>
      <c r="AD71" s="75" t="s">
        <v>9</v>
      </c>
      <c r="AE71" s="77"/>
      <c r="AF71" s="75" t="s">
        <v>9</v>
      </c>
      <c r="AG71" s="77"/>
      <c r="AH71" s="75">
        <v>1994</v>
      </c>
      <c r="AI71" s="76">
        <v>14</v>
      </c>
      <c r="AJ71" s="75">
        <v>1245</v>
      </c>
      <c r="AK71" s="77">
        <v>14</v>
      </c>
      <c r="AL71" s="75">
        <v>2592</v>
      </c>
      <c r="AM71" s="77">
        <v>14</v>
      </c>
      <c r="AN71" s="75">
        <v>2351</v>
      </c>
      <c r="AO71" s="77">
        <v>14</v>
      </c>
      <c r="AP71" s="75">
        <v>2945</v>
      </c>
      <c r="AQ71" s="76"/>
      <c r="AR71" s="75" t="s">
        <v>9</v>
      </c>
      <c r="AS71" s="76"/>
    </row>
    <row r="72" spans="2:45" ht="12" customHeight="1" x14ac:dyDescent="0.25">
      <c r="B72" s="65" t="s">
        <v>50</v>
      </c>
      <c r="C72" s="66" t="s">
        <v>10</v>
      </c>
      <c r="D72" s="67" t="s">
        <v>9</v>
      </c>
      <c r="E72" s="68"/>
      <c r="F72" s="67" t="s">
        <v>9</v>
      </c>
      <c r="G72" s="68"/>
      <c r="H72" s="67" t="s">
        <v>9</v>
      </c>
      <c r="I72" s="68"/>
      <c r="J72" s="67" t="s">
        <v>9</v>
      </c>
      <c r="K72" s="68"/>
      <c r="L72" s="67" t="s">
        <v>9</v>
      </c>
      <c r="M72" s="68"/>
      <c r="N72" s="67" t="s">
        <v>9</v>
      </c>
      <c r="O72" s="68"/>
      <c r="P72" s="67" t="s">
        <v>9</v>
      </c>
      <c r="Q72" s="68"/>
      <c r="R72" s="67" t="s">
        <v>9</v>
      </c>
      <c r="S72" s="68"/>
      <c r="T72" s="67" t="s">
        <v>9</v>
      </c>
      <c r="U72" s="68"/>
      <c r="V72" s="67" t="s">
        <v>9</v>
      </c>
      <c r="W72" s="68"/>
      <c r="X72" s="67">
        <v>17708</v>
      </c>
      <c r="Y72" s="68"/>
      <c r="Z72" s="67" t="s">
        <v>9</v>
      </c>
      <c r="AA72" s="68"/>
      <c r="AB72" s="67">
        <v>7369</v>
      </c>
      <c r="AC72" s="68"/>
      <c r="AD72" s="67" t="s">
        <v>9</v>
      </c>
      <c r="AE72" s="68"/>
      <c r="AF72" s="67">
        <v>6981</v>
      </c>
      <c r="AG72" s="68"/>
      <c r="AH72" s="67" t="s">
        <v>9</v>
      </c>
      <c r="AI72" s="68"/>
      <c r="AJ72" s="67">
        <v>3689</v>
      </c>
      <c r="AK72" s="68"/>
      <c r="AL72" s="67" t="s">
        <v>9</v>
      </c>
      <c r="AM72" s="68"/>
      <c r="AN72" s="67">
        <v>2693</v>
      </c>
      <c r="AO72" s="68"/>
      <c r="AP72" s="67" t="s">
        <v>9</v>
      </c>
      <c r="AQ72" s="68"/>
      <c r="AR72" s="67">
        <v>12130</v>
      </c>
      <c r="AS72" s="68"/>
    </row>
    <row r="73" spans="2:45" ht="12" customHeight="1" x14ac:dyDescent="0.25">
      <c r="B73" s="65" t="s">
        <v>51</v>
      </c>
      <c r="C73" s="66" t="s">
        <v>10</v>
      </c>
      <c r="D73" s="67" t="s">
        <v>9</v>
      </c>
      <c r="E73" s="68"/>
      <c r="F73" s="67" t="s">
        <v>9</v>
      </c>
      <c r="G73" s="68"/>
      <c r="H73" s="67" t="s">
        <v>9</v>
      </c>
      <c r="I73" s="68"/>
      <c r="J73" s="67" t="s">
        <v>9</v>
      </c>
      <c r="K73" s="68"/>
      <c r="L73" s="67" t="s">
        <v>9</v>
      </c>
      <c r="M73" s="68"/>
      <c r="N73" s="67" t="s">
        <v>9</v>
      </c>
      <c r="O73" s="68"/>
      <c r="P73" s="67" t="s">
        <v>9</v>
      </c>
      <c r="Q73" s="68"/>
      <c r="R73" s="67" t="s">
        <v>9</v>
      </c>
      <c r="S73" s="68"/>
      <c r="T73" s="67" t="s">
        <v>9</v>
      </c>
      <c r="U73" s="68"/>
      <c r="V73" s="67" t="s">
        <v>9</v>
      </c>
      <c r="W73" s="68"/>
      <c r="X73" s="67">
        <v>3182</v>
      </c>
      <c r="Y73" s="72"/>
      <c r="Z73" s="67" t="s">
        <v>9</v>
      </c>
      <c r="AA73" s="72"/>
      <c r="AB73" s="67">
        <v>8929</v>
      </c>
      <c r="AC73" s="72"/>
      <c r="AD73" s="67" t="s">
        <v>9</v>
      </c>
      <c r="AE73" s="72"/>
      <c r="AF73" s="67">
        <v>950</v>
      </c>
      <c r="AG73" s="68"/>
      <c r="AH73" s="67" t="s">
        <v>9</v>
      </c>
      <c r="AI73" s="68"/>
      <c r="AJ73" s="67">
        <v>1480</v>
      </c>
      <c r="AK73" s="72"/>
      <c r="AL73" s="67" t="s">
        <v>9</v>
      </c>
      <c r="AM73" s="72"/>
      <c r="AN73" s="67">
        <v>1019</v>
      </c>
      <c r="AO73" s="72"/>
      <c r="AP73" s="67" t="s">
        <v>9</v>
      </c>
      <c r="AQ73" s="68"/>
      <c r="AR73" s="67">
        <v>1932</v>
      </c>
      <c r="AS73" s="68"/>
    </row>
    <row r="74" spans="2:45" ht="12" customHeight="1" x14ac:dyDescent="0.25">
      <c r="B74" s="65" t="s">
        <v>52</v>
      </c>
      <c r="C74" s="66" t="s">
        <v>10</v>
      </c>
      <c r="D74" s="67" t="s">
        <v>9</v>
      </c>
      <c r="E74" s="68"/>
      <c r="F74" s="67" t="s">
        <v>9</v>
      </c>
      <c r="G74" s="68"/>
      <c r="H74" s="67" t="s">
        <v>9</v>
      </c>
      <c r="I74" s="68"/>
      <c r="J74" s="67" t="s">
        <v>9</v>
      </c>
      <c r="K74" s="68"/>
      <c r="L74" s="67" t="s">
        <v>9</v>
      </c>
      <c r="M74" s="68"/>
      <c r="N74" s="67" t="s">
        <v>9</v>
      </c>
      <c r="O74" s="68"/>
      <c r="P74" s="67" t="s">
        <v>9</v>
      </c>
      <c r="Q74" s="68"/>
      <c r="R74" s="67" t="s">
        <v>9</v>
      </c>
      <c r="S74" s="68"/>
      <c r="T74" s="67" t="s">
        <v>9</v>
      </c>
      <c r="U74" s="68"/>
      <c r="V74" s="67" t="s">
        <v>9</v>
      </c>
      <c r="W74" s="68"/>
      <c r="X74" s="67" t="s">
        <v>9</v>
      </c>
      <c r="Y74" s="68"/>
      <c r="Z74" s="67" t="s">
        <v>9</v>
      </c>
      <c r="AA74" s="68"/>
      <c r="AB74" s="67" t="s">
        <v>9</v>
      </c>
      <c r="AC74" s="68"/>
      <c r="AD74" s="67" t="s">
        <v>9</v>
      </c>
      <c r="AE74" s="68"/>
      <c r="AF74" s="67" t="s">
        <v>9</v>
      </c>
      <c r="AG74" s="68"/>
      <c r="AH74" s="67" t="s">
        <v>9</v>
      </c>
      <c r="AI74" s="68"/>
      <c r="AJ74" s="67">
        <v>331</v>
      </c>
      <c r="AK74" s="68"/>
      <c r="AL74" s="67" t="s">
        <v>9</v>
      </c>
      <c r="AM74" s="68"/>
      <c r="AN74" s="67">
        <v>352</v>
      </c>
      <c r="AO74" s="68"/>
      <c r="AP74" s="67" t="s">
        <v>9</v>
      </c>
      <c r="AQ74" s="68"/>
      <c r="AR74" s="67">
        <v>35199</v>
      </c>
      <c r="AS74" s="68"/>
    </row>
    <row r="75" spans="2:45" ht="12" customHeight="1" x14ac:dyDescent="0.25">
      <c r="B75" s="65" t="s">
        <v>53</v>
      </c>
      <c r="C75" s="66" t="s">
        <v>8</v>
      </c>
      <c r="D75" s="67" t="s">
        <v>9</v>
      </c>
      <c r="E75" s="68"/>
      <c r="F75" s="67" t="s">
        <v>9</v>
      </c>
      <c r="G75" s="68"/>
      <c r="H75" s="67" t="s">
        <v>9</v>
      </c>
      <c r="I75" s="68"/>
      <c r="J75" s="67" t="s">
        <v>9</v>
      </c>
      <c r="K75" s="68"/>
      <c r="L75" s="67" t="s">
        <v>9</v>
      </c>
      <c r="M75" s="68"/>
      <c r="N75" s="67" t="s">
        <v>9</v>
      </c>
      <c r="O75" s="68"/>
      <c r="P75" s="67" t="s">
        <v>9</v>
      </c>
      <c r="Q75" s="68"/>
      <c r="R75" s="67" t="s">
        <v>9</v>
      </c>
      <c r="S75" s="68"/>
      <c r="T75" s="67" t="s">
        <v>9</v>
      </c>
      <c r="U75" s="68"/>
      <c r="V75" s="67" t="s">
        <v>9</v>
      </c>
      <c r="W75" s="68"/>
      <c r="X75" s="67" t="s">
        <v>9</v>
      </c>
      <c r="Y75" s="68"/>
      <c r="Z75" s="67" t="s">
        <v>9</v>
      </c>
      <c r="AA75" s="68"/>
      <c r="AB75" s="67" t="s">
        <v>9</v>
      </c>
      <c r="AC75" s="68"/>
      <c r="AD75" s="67">
        <v>12145</v>
      </c>
      <c r="AE75" s="68"/>
      <c r="AF75" s="67" t="s">
        <v>9</v>
      </c>
      <c r="AG75" s="68"/>
      <c r="AH75" s="67" t="s">
        <v>9</v>
      </c>
      <c r="AI75" s="68"/>
      <c r="AJ75" s="67" t="s">
        <v>9</v>
      </c>
      <c r="AK75" s="68"/>
      <c r="AL75" s="67" t="s">
        <v>9</v>
      </c>
      <c r="AM75" s="68"/>
      <c r="AN75" s="67" t="s">
        <v>9</v>
      </c>
      <c r="AO75" s="68"/>
      <c r="AP75" s="67" t="s">
        <v>9</v>
      </c>
      <c r="AQ75" s="68"/>
      <c r="AR75" s="67" t="s">
        <v>9</v>
      </c>
      <c r="AS75" s="68"/>
    </row>
    <row r="76" spans="2:45" ht="12" customHeight="1" x14ac:dyDescent="0.25">
      <c r="B76" s="65" t="s">
        <v>54</v>
      </c>
      <c r="C76" s="66" t="s">
        <v>8</v>
      </c>
      <c r="D76" s="67" t="s">
        <v>9</v>
      </c>
      <c r="E76" s="68"/>
      <c r="F76" s="67" t="s">
        <v>9</v>
      </c>
      <c r="G76" s="68"/>
      <c r="H76" s="67" t="s">
        <v>9</v>
      </c>
      <c r="I76" s="68"/>
      <c r="J76" s="67" t="s">
        <v>9</v>
      </c>
      <c r="K76" s="68"/>
      <c r="L76" s="67" t="s">
        <v>9</v>
      </c>
      <c r="M76" s="68"/>
      <c r="N76" s="67" t="s">
        <v>9</v>
      </c>
      <c r="O76" s="68"/>
      <c r="P76" s="67">
        <v>134778.046875</v>
      </c>
      <c r="Q76" s="68">
        <v>15</v>
      </c>
      <c r="R76" s="67">
        <v>164482</v>
      </c>
      <c r="S76" s="68">
        <v>15</v>
      </c>
      <c r="T76" s="67">
        <v>33237</v>
      </c>
      <c r="U76" s="68">
        <v>15</v>
      </c>
      <c r="V76" s="67">
        <v>73292.3515625</v>
      </c>
      <c r="W76" s="68">
        <v>15</v>
      </c>
      <c r="X76" s="67">
        <v>65901.84375</v>
      </c>
      <c r="Y76" s="68">
        <v>15</v>
      </c>
      <c r="Z76" s="67">
        <v>137995.265625</v>
      </c>
      <c r="AA76" s="68">
        <v>15</v>
      </c>
      <c r="AB76" s="67">
        <v>506995.28125</v>
      </c>
      <c r="AC76" s="68">
        <v>15</v>
      </c>
      <c r="AD76" s="67">
        <v>592186</v>
      </c>
      <c r="AE76" s="68">
        <v>15</v>
      </c>
      <c r="AF76" s="67">
        <v>498887.78125</v>
      </c>
      <c r="AG76" s="68">
        <v>15</v>
      </c>
      <c r="AH76" s="67">
        <v>537310.625</v>
      </c>
      <c r="AI76" s="68">
        <v>15</v>
      </c>
      <c r="AJ76" s="67" t="s">
        <v>9</v>
      </c>
      <c r="AK76" s="68"/>
      <c r="AL76" s="67" t="s">
        <v>9</v>
      </c>
      <c r="AM76" s="68"/>
      <c r="AN76" s="67" t="s">
        <v>9</v>
      </c>
      <c r="AO76" s="68"/>
      <c r="AP76" s="67" t="s">
        <v>9</v>
      </c>
      <c r="AQ76" s="68"/>
      <c r="AR76" s="67" t="s">
        <v>9</v>
      </c>
      <c r="AS76" s="68"/>
    </row>
    <row r="77" spans="2:45" ht="12" customHeight="1" x14ac:dyDescent="0.25">
      <c r="B77" s="73" t="s">
        <v>55</v>
      </c>
      <c r="C77" s="74" t="s">
        <v>10</v>
      </c>
      <c r="D77" s="75" t="s">
        <v>9</v>
      </c>
      <c r="E77" s="76"/>
      <c r="F77" s="75" t="s">
        <v>9</v>
      </c>
      <c r="G77" s="76"/>
      <c r="H77" s="75" t="s">
        <v>9</v>
      </c>
      <c r="I77" s="76"/>
      <c r="J77" s="75" t="s">
        <v>9</v>
      </c>
      <c r="K77" s="76"/>
      <c r="L77" s="75" t="s">
        <v>9</v>
      </c>
      <c r="M77" s="76"/>
      <c r="N77" s="75" t="s">
        <v>9</v>
      </c>
      <c r="O77" s="76"/>
      <c r="P77" s="75" t="s">
        <v>9</v>
      </c>
      <c r="Q77" s="76"/>
      <c r="R77" s="75" t="s">
        <v>9</v>
      </c>
      <c r="S77" s="76"/>
      <c r="T77" s="75" t="s">
        <v>9</v>
      </c>
      <c r="U77" s="76"/>
      <c r="V77" s="75" t="s">
        <v>9</v>
      </c>
      <c r="W77" s="76"/>
      <c r="X77" s="75">
        <v>0</v>
      </c>
      <c r="Y77" s="76"/>
      <c r="Z77" s="75" t="s">
        <v>9</v>
      </c>
      <c r="AA77" s="76"/>
      <c r="AB77" s="75">
        <v>0</v>
      </c>
      <c r="AC77" s="76"/>
      <c r="AD77" s="75" t="s">
        <v>9</v>
      </c>
      <c r="AE77" s="76"/>
      <c r="AF77" s="75">
        <v>327</v>
      </c>
      <c r="AG77" s="76"/>
      <c r="AH77" s="75" t="s">
        <v>9</v>
      </c>
      <c r="AI77" s="76"/>
      <c r="AJ77" s="75">
        <v>364</v>
      </c>
      <c r="AK77" s="76"/>
      <c r="AL77" s="75" t="s">
        <v>9</v>
      </c>
      <c r="AM77" s="76"/>
      <c r="AN77" s="75">
        <v>501</v>
      </c>
      <c r="AO77" s="76"/>
      <c r="AP77" s="75" t="s">
        <v>9</v>
      </c>
      <c r="AQ77" s="76"/>
      <c r="AR77" s="75">
        <v>439</v>
      </c>
      <c r="AS77" s="76"/>
    </row>
    <row r="78" spans="2:45" ht="12" customHeight="1" x14ac:dyDescent="0.25">
      <c r="B78" s="73" t="s">
        <v>56</v>
      </c>
      <c r="C78" s="74" t="s">
        <v>8</v>
      </c>
      <c r="D78" s="75" t="s">
        <v>9</v>
      </c>
      <c r="E78" s="76"/>
      <c r="F78" s="75" t="s">
        <v>9</v>
      </c>
      <c r="G78" s="76"/>
      <c r="H78" s="75" t="s">
        <v>9</v>
      </c>
      <c r="I78" s="78"/>
      <c r="J78" s="75" t="s">
        <v>9</v>
      </c>
      <c r="K78" s="76"/>
      <c r="L78" s="75" t="s">
        <v>9</v>
      </c>
      <c r="M78" s="76"/>
      <c r="N78" s="75" t="s">
        <v>9</v>
      </c>
      <c r="O78" s="76"/>
      <c r="P78" s="75" t="s">
        <v>9</v>
      </c>
      <c r="Q78" s="76"/>
      <c r="R78" s="75" t="s">
        <v>9</v>
      </c>
      <c r="S78" s="76"/>
      <c r="T78" s="75" t="s">
        <v>9</v>
      </c>
      <c r="U78" s="76"/>
      <c r="V78" s="75" t="s">
        <v>9</v>
      </c>
      <c r="W78" s="76"/>
      <c r="X78" s="75" t="s">
        <v>9</v>
      </c>
      <c r="Y78" s="78"/>
      <c r="Z78" s="75" t="s">
        <v>9</v>
      </c>
      <c r="AA78" s="76"/>
      <c r="AB78" s="75" t="s">
        <v>9</v>
      </c>
      <c r="AC78" s="76"/>
      <c r="AD78" s="75" t="s">
        <v>9</v>
      </c>
      <c r="AE78" s="76"/>
      <c r="AF78" s="75" t="s">
        <v>9</v>
      </c>
      <c r="AG78" s="76"/>
      <c r="AH78" s="75" t="s">
        <v>9</v>
      </c>
      <c r="AI78" s="76"/>
      <c r="AJ78" s="75">
        <v>2381</v>
      </c>
      <c r="AK78" s="76"/>
      <c r="AL78" s="75" t="s">
        <v>9</v>
      </c>
      <c r="AM78" s="76"/>
      <c r="AN78" s="75" t="s">
        <v>9</v>
      </c>
      <c r="AO78" s="76"/>
      <c r="AP78" s="75" t="s">
        <v>9</v>
      </c>
      <c r="AQ78" s="76"/>
      <c r="AR78" s="75" t="s">
        <v>9</v>
      </c>
      <c r="AS78" s="78"/>
    </row>
    <row r="79" spans="2:45" ht="14.4" customHeight="1" x14ac:dyDescent="0.25">
      <c r="B79" s="73" t="s">
        <v>57</v>
      </c>
      <c r="C79" s="74" t="s">
        <v>8</v>
      </c>
      <c r="D79" s="75" t="s">
        <v>9</v>
      </c>
      <c r="E79" s="76"/>
      <c r="F79" s="75" t="s">
        <v>9</v>
      </c>
      <c r="G79" s="76"/>
      <c r="H79" s="75" t="s">
        <v>9</v>
      </c>
      <c r="I79" s="76"/>
      <c r="J79" s="75" t="s">
        <v>9</v>
      </c>
      <c r="K79" s="76"/>
      <c r="L79" s="75" t="s">
        <v>9</v>
      </c>
      <c r="M79" s="76"/>
      <c r="N79" s="75" t="s">
        <v>9</v>
      </c>
      <c r="O79" s="76"/>
      <c r="P79" s="75" t="s">
        <v>9</v>
      </c>
      <c r="Q79" s="76"/>
      <c r="R79" s="75" t="s">
        <v>9</v>
      </c>
      <c r="S79" s="76"/>
      <c r="T79" s="75" t="s">
        <v>9</v>
      </c>
      <c r="U79" s="76"/>
      <c r="V79" s="75" t="s">
        <v>9</v>
      </c>
      <c r="W79" s="76"/>
      <c r="X79" s="75" t="s">
        <v>9</v>
      </c>
      <c r="Y79" s="76"/>
      <c r="Z79" s="75" t="s">
        <v>9</v>
      </c>
      <c r="AA79" s="76"/>
      <c r="AB79" s="75" t="s">
        <v>9</v>
      </c>
      <c r="AC79" s="76"/>
      <c r="AD79" s="75">
        <v>194</v>
      </c>
      <c r="AE79" s="76">
        <v>16</v>
      </c>
      <c r="AF79" s="75">
        <v>200</v>
      </c>
      <c r="AG79" s="76">
        <v>16</v>
      </c>
      <c r="AH79" s="75">
        <v>200</v>
      </c>
      <c r="AI79" s="76">
        <v>16</v>
      </c>
      <c r="AJ79" s="75">
        <v>200</v>
      </c>
      <c r="AK79" s="76">
        <v>16</v>
      </c>
      <c r="AL79" s="75">
        <v>200</v>
      </c>
      <c r="AM79" s="76">
        <v>16</v>
      </c>
      <c r="AN79" s="75">
        <v>200</v>
      </c>
      <c r="AO79" s="76">
        <v>16</v>
      </c>
      <c r="AP79" s="75" t="s">
        <v>9</v>
      </c>
      <c r="AQ79" s="76"/>
      <c r="AR79" s="75" t="s">
        <v>9</v>
      </c>
      <c r="AS79" s="76"/>
    </row>
    <row r="80" spans="2:45" ht="12" customHeight="1" x14ac:dyDescent="0.25">
      <c r="B80" s="73" t="s">
        <v>58</v>
      </c>
      <c r="C80" s="74" t="s">
        <v>8</v>
      </c>
      <c r="D80" s="75">
        <v>0</v>
      </c>
      <c r="E80" s="76"/>
      <c r="F80" s="75">
        <v>0</v>
      </c>
      <c r="G80" s="76"/>
      <c r="H80" s="75">
        <v>0</v>
      </c>
      <c r="I80" s="76"/>
      <c r="J80" s="75">
        <v>0</v>
      </c>
      <c r="K80" s="76"/>
      <c r="L80" s="75">
        <v>0</v>
      </c>
      <c r="M80" s="76"/>
      <c r="N80" s="75">
        <v>0</v>
      </c>
      <c r="O80" s="76"/>
      <c r="P80" s="75">
        <v>0</v>
      </c>
      <c r="Q80" s="76"/>
      <c r="R80" s="75">
        <v>0</v>
      </c>
      <c r="S80" s="76"/>
      <c r="T80" s="75">
        <v>0</v>
      </c>
      <c r="U80" s="76"/>
      <c r="V80" s="75">
        <v>0</v>
      </c>
      <c r="W80" s="76"/>
      <c r="X80" s="75">
        <v>0</v>
      </c>
      <c r="Y80" s="76"/>
      <c r="Z80" s="75">
        <v>0</v>
      </c>
      <c r="AA80" s="76"/>
      <c r="AB80" s="75">
        <v>0</v>
      </c>
      <c r="AC80" s="76"/>
      <c r="AD80" s="75">
        <v>0</v>
      </c>
      <c r="AE80" s="76"/>
      <c r="AF80" s="75">
        <v>0</v>
      </c>
      <c r="AG80" s="76"/>
      <c r="AH80" s="75">
        <v>0</v>
      </c>
      <c r="AI80" s="76"/>
      <c r="AJ80" s="75">
        <v>0</v>
      </c>
      <c r="AK80" s="76"/>
      <c r="AL80" s="75">
        <v>0</v>
      </c>
      <c r="AM80" s="76"/>
      <c r="AN80" s="75">
        <v>0</v>
      </c>
      <c r="AO80" s="76"/>
      <c r="AP80" s="75" t="s">
        <v>9</v>
      </c>
      <c r="AQ80" s="76"/>
      <c r="AR80" s="75" t="s">
        <v>9</v>
      </c>
      <c r="AS80" s="76"/>
    </row>
    <row r="81" spans="2:45" ht="12" customHeight="1" x14ac:dyDescent="0.25">
      <c r="B81" s="73" t="s">
        <v>59</v>
      </c>
      <c r="C81" s="74" t="s">
        <v>10</v>
      </c>
      <c r="D81" s="75" t="s">
        <v>9</v>
      </c>
      <c r="E81" s="76"/>
      <c r="F81" s="75" t="s">
        <v>9</v>
      </c>
      <c r="G81" s="76"/>
      <c r="H81" s="75" t="s">
        <v>9</v>
      </c>
      <c r="I81" s="76"/>
      <c r="J81" s="75" t="s">
        <v>9</v>
      </c>
      <c r="K81" s="76"/>
      <c r="L81" s="75" t="s">
        <v>9</v>
      </c>
      <c r="M81" s="76"/>
      <c r="N81" s="75" t="s">
        <v>9</v>
      </c>
      <c r="O81" s="76"/>
      <c r="P81" s="75" t="s">
        <v>9</v>
      </c>
      <c r="Q81" s="76"/>
      <c r="R81" s="75" t="s">
        <v>9</v>
      </c>
      <c r="S81" s="76"/>
      <c r="T81" s="75" t="s">
        <v>9</v>
      </c>
      <c r="U81" s="76"/>
      <c r="V81" s="75" t="s">
        <v>9</v>
      </c>
      <c r="W81" s="76"/>
      <c r="X81" s="75" t="s">
        <v>9</v>
      </c>
      <c r="Y81" s="76"/>
      <c r="Z81" s="75" t="s">
        <v>9</v>
      </c>
      <c r="AA81" s="76"/>
      <c r="AB81" s="75" t="s">
        <v>9</v>
      </c>
      <c r="AC81" s="76"/>
      <c r="AD81" s="75" t="s">
        <v>9</v>
      </c>
      <c r="AE81" s="76"/>
      <c r="AF81" s="75" t="s">
        <v>9</v>
      </c>
      <c r="AG81" s="76"/>
      <c r="AH81" s="75" t="s">
        <v>9</v>
      </c>
      <c r="AI81" s="76"/>
      <c r="AJ81" s="75" t="s">
        <v>9</v>
      </c>
      <c r="AK81" s="76"/>
      <c r="AL81" s="75" t="s">
        <v>9</v>
      </c>
      <c r="AM81" s="76"/>
      <c r="AN81" s="75" t="s">
        <v>9</v>
      </c>
      <c r="AO81" s="76"/>
      <c r="AP81" s="75" t="s">
        <v>9</v>
      </c>
      <c r="AQ81" s="76"/>
      <c r="AR81" s="75">
        <v>1</v>
      </c>
      <c r="AS81" s="76"/>
    </row>
    <row r="82" spans="2:45" ht="12" customHeight="1" x14ac:dyDescent="0.25">
      <c r="B82" s="65" t="s">
        <v>60</v>
      </c>
      <c r="C82" s="66" t="s">
        <v>10</v>
      </c>
      <c r="D82" s="67" t="s">
        <v>9</v>
      </c>
      <c r="E82" s="68"/>
      <c r="F82" s="67" t="s">
        <v>9</v>
      </c>
      <c r="G82" s="68"/>
      <c r="H82" s="67" t="s">
        <v>9</v>
      </c>
      <c r="I82" s="68"/>
      <c r="J82" s="67" t="s">
        <v>9</v>
      </c>
      <c r="K82" s="68"/>
      <c r="L82" s="67" t="s">
        <v>9</v>
      </c>
      <c r="M82" s="68"/>
      <c r="N82" s="67" t="s">
        <v>9</v>
      </c>
      <c r="O82" s="68"/>
      <c r="P82" s="67" t="s">
        <v>9</v>
      </c>
      <c r="Q82" s="68"/>
      <c r="R82" s="67" t="s">
        <v>9</v>
      </c>
      <c r="S82" s="68"/>
      <c r="T82" s="67" t="s">
        <v>9</v>
      </c>
      <c r="U82" s="68"/>
      <c r="V82" s="67" t="s">
        <v>9</v>
      </c>
      <c r="W82" s="68"/>
      <c r="X82" s="67">
        <v>447773</v>
      </c>
      <c r="Y82" s="72"/>
      <c r="Z82" s="67" t="s">
        <v>9</v>
      </c>
      <c r="AA82" s="72"/>
      <c r="AB82" s="67">
        <v>538049</v>
      </c>
      <c r="AC82" s="72"/>
      <c r="AD82" s="67" t="s">
        <v>9</v>
      </c>
      <c r="AE82" s="72"/>
      <c r="AF82" s="67">
        <v>555962</v>
      </c>
      <c r="AG82" s="72"/>
      <c r="AH82" s="67" t="s">
        <v>9</v>
      </c>
      <c r="AI82" s="68"/>
      <c r="AJ82" s="67">
        <v>699827</v>
      </c>
      <c r="AK82" s="72"/>
      <c r="AL82" s="67" t="s">
        <v>9</v>
      </c>
      <c r="AM82" s="72"/>
      <c r="AN82" s="67">
        <v>745713</v>
      </c>
      <c r="AO82" s="72"/>
      <c r="AP82" s="67" t="s">
        <v>9</v>
      </c>
      <c r="AQ82" s="68"/>
      <c r="AR82" s="67">
        <v>640792</v>
      </c>
      <c r="AS82" s="68"/>
    </row>
    <row r="83" spans="2:45" ht="12" customHeight="1" x14ac:dyDescent="0.25">
      <c r="B83" s="65" t="s">
        <v>61</v>
      </c>
      <c r="C83" s="66" t="s">
        <v>8</v>
      </c>
      <c r="D83" s="67" t="s">
        <v>9</v>
      </c>
      <c r="E83" s="68"/>
      <c r="F83" s="67" t="s">
        <v>9</v>
      </c>
      <c r="G83" s="68"/>
      <c r="H83" s="67" t="s">
        <v>9</v>
      </c>
      <c r="I83" s="68"/>
      <c r="J83" s="67" t="s">
        <v>9</v>
      </c>
      <c r="K83" s="68"/>
      <c r="L83" s="67" t="s">
        <v>9</v>
      </c>
      <c r="M83" s="68"/>
      <c r="N83" s="67" t="s">
        <v>9</v>
      </c>
      <c r="O83" s="68"/>
      <c r="P83" s="67" t="s">
        <v>9</v>
      </c>
      <c r="Q83" s="68"/>
      <c r="R83" s="67" t="s">
        <v>9</v>
      </c>
      <c r="S83" s="68"/>
      <c r="T83" s="67" t="s">
        <v>9</v>
      </c>
      <c r="U83" s="68"/>
      <c r="V83" s="67" t="s">
        <v>9</v>
      </c>
      <c r="W83" s="68"/>
      <c r="X83" s="67">
        <v>0</v>
      </c>
      <c r="Y83" s="68"/>
      <c r="Z83" s="67">
        <v>0</v>
      </c>
      <c r="AA83" s="68"/>
      <c r="AB83" s="67" t="s">
        <v>9</v>
      </c>
      <c r="AC83" s="68"/>
      <c r="AD83" s="67" t="s">
        <v>9</v>
      </c>
      <c r="AE83" s="68"/>
      <c r="AF83" s="67" t="s">
        <v>9</v>
      </c>
      <c r="AG83" s="68"/>
      <c r="AH83" s="67" t="s">
        <v>9</v>
      </c>
      <c r="AI83" s="68"/>
      <c r="AJ83" s="67" t="s">
        <v>9</v>
      </c>
      <c r="AK83" s="68"/>
      <c r="AL83" s="67" t="s">
        <v>9</v>
      </c>
      <c r="AM83" s="68"/>
      <c r="AN83" s="67" t="s">
        <v>9</v>
      </c>
      <c r="AO83" s="68"/>
      <c r="AP83" s="67" t="s">
        <v>9</v>
      </c>
      <c r="AQ83" s="68"/>
      <c r="AR83" s="67" t="s">
        <v>9</v>
      </c>
      <c r="AS83" s="68"/>
    </row>
    <row r="84" spans="2:45" ht="12" customHeight="1" x14ac:dyDescent="0.25">
      <c r="B84" s="65" t="s">
        <v>62</v>
      </c>
      <c r="C84" s="66" t="s">
        <v>10</v>
      </c>
      <c r="D84" s="67" t="s">
        <v>9</v>
      </c>
      <c r="E84" s="68"/>
      <c r="F84" s="67" t="s">
        <v>9</v>
      </c>
      <c r="G84" s="68"/>
      <c r="H84" s="67" t="s">
        <v>9</v>
      </c>
      <c r="I84" s="68"/>
      <c r="J84" s="67" t="s">
        <v>9</v>
      </c>
      <c r="K84" s="68"/>
      <c r="L84" s="67" t="s">
        <v>9</v>
      </c>
      <c r="M84" s="68"/>
      <c r="N84" s="67" t="s">
        <v>9</v>
      </c>
      <c r="O84" s="68"/>
      <c r="P84" s="67" t="s">
        <v>9</v>
      </c>
      <c r="Q84" s="68"/>
      <c r="R84" s="67" t="s">
        <v>9</v>
      </c>
      <c r="S84" s="68"/>
      <c r="T84" s="67" t="s">
        <v>9</v>
      </c>
      <c r="U84" s="68"/>
      <c r="V84" s="67" t="s">
        <v>9</v>
      </c>
      <c r="W84" s="68"/>
      <c r="X84" s="67">
        <v>69531</v>
      </c>
      <c r="Y84" s="68"/>
      <c r="Z84" s="67" t="s">
        <v>9</v>
      </c>
      <c r="AA84" s="68"/>
      <c r="AB84" s="67">
        <v>95399</v>
      </c>
      <c r="AC84" s="68"/>
      <c r="AD84" s="67" t="s">
        <v>9</v>
      </c>
      <c r="AE84" s="68"/>
      <c r="AF84" s="67">
        <v>158039</v>
      </c>
      <c r="AG84" s="68"/>
      <c r="AH84" s="67" t="s">
        <v>9</v>
      </c>
      <c r="AI84" s="68"/>
      <c r="AJ84" s="67">
        <v>357759</v>
      </c>
      <c r="AK84" s="68"/>
      <c r="AL84" s="67" t="s">
        <v>9</v>
      </c>
      <c r="AM84" s="68"/>
      <c r="AN84" s="67">
        <v>341135</v>
      </c>
      <c r="AO84" s="68"/>
      <c r="AP84" s="67" t="s">
        <v>9</v>
      </c>
      <c r="AQ84" s="68"/>
      <c r="AR84" s="67">
        <v>339699</v>
      </c>
      <c r="AS84" s="68"/>
    </row>
    <row r="85" spans="2:45" ht="12" customHeight="1" x14ac:dyDescent="0.25">
      <c r="B85" s="65" t="s">
        <v>63</v>
      </c>
      <c r="C85" s="66" t="s">
        <v>8</v>
      </c>
      <c r="D85" s="67" t="s">
        <v>9</v>
      </c>
      <c r="E85" s="68"/>
      <c r="F85" s="67">
        <v>68501</v>
      </c>
      <c r="G85" s="68">
        <v>17</v>
      </c>
      <c r="H85" s="67" t="s">
        <v>9</v>
      </c>
      <c r="I85" s="68"/>
      <c r="J85" s="67" t="s">
        <v>9</v>
      </c>
      <c r="K85" s="68"/>
      <c r="L85" s="67" t="s">
        <v>9</v>
      </c>
      <c r="M85" s="68"/>
      <c r="N85" s="67" t="s">
        <v>9</v>
      </c>
      <c r="O85" s="68"/>
      <c r="P85" s="67">
        <v>68501</v>
      </c>
      <c r="Q85" s="68">
        <v>17</v>
      </c>
      <c r="R85" s="67" t="s">
        <v>9</v>
      </c>
      <c r="S85" s="68"/>
      <c r="T85" s="67" t="s">
        <v>9</v>
      </c>
      <c r="U85" s="68"/>
      <c r="V85" s="67" t="s">
        <v>9</v>
      </c>
      <c r="W85" s="68"/>
      <c r="X85" s="67" t="s">
        <v>9</v>
      </c>
      <c r="Y85" s="68"/>
      <c r="Z85" s="67" t="s">
        <v>9</v>
      </c>
      <c r="AA85" s="68"/>
      <c r="AB85" s="67" t="s">
        <v>9</v>
      </c>
      <c r="AC85" s="68"/>
      <c r="AD85" s="67" t="s">
        <v>9</v>
      </c>
      <c r="AE85" s="68"/>
      <c r="AF85" s="67" t="s">
        <v>9</v>
      </c>
      <c r="AG85" s="68"/>
      <c r="AH85" s="67" t="s">
        <v>9</v>
      </c>
      <c r="AI85" s="68"/>
      <c r="AJ85" s="67" t="s">
        <v>9</v>
      </c>
      <c r="AK85" s="68"/>
      <c r="AL85" s="67" t="s">
        <v>9</v>
      </c>
      <c r="AM85" s="68"/>
      <c r="AN85" s="67" t="s">
        <v>9</v>
      </c>
      <c r="AO85" s="68"/>
      <c r="AP85" s="67" t="s">
        <v>9</v>
      </c>
      <c r="AQ85" s="68"/>
      <c r="AR85" s="67" t="s">
        <v>9</v>
      </c>
      <c r="AS85" s="68"/>
    </row>
    <row r="86" spans="2:45" ht="13.2" x14ac:dyDescent="0.25">
      <c r="B86" s="65" t="s">
        <v>64</v>
      </c>
      <c r="C86" s="66" t="s">
        <v>10</v>
      </c>
      <c r="D86" s="67" t="s">
        <v>9</v>
      </c>
      <c r="E86" s="68"/>
      <c r="F86" s="67" t="s">
        <v>9</v>
      </c>
      <c r="G86" s="68"/>
      <c r="H86" s="67" t="s">
        <v>9</v>
      </c>
      <c r="I86" s="68"/>
      <c r="J86" s="67" t="s">
        <v>9</v>
      </c>
      <c r="K86" s="68"/>
      <c r="L86" s="67" t="s">
        <v>9</v>
      </c>
      <c r="M86" s="68"/>
      <c r="N86" s="67" t="s">
        <v>9</v>
      </c>
      <c r="O86" s="68"/>
      <c r="P86" s="67" t="s">
        <v>9</v>
      </c>
      <c r="Q86" s="68"/>
      <c r="R86" s="67" t="s">
        <v>9</v>
      </c>
      <c r="S86" s="68"/>
      <c r="T86" s="67" t="s">
        <v>9</v>
      </c>
      <c r="U86" s="68"/>
      <c r="V86" s="67" t="s">
        <v>9</v>
      </c>
      <c r="W86" s="68"/>
      <c r="X86" s="67">
        <v>85829</v>
      </c>
      <c r="Y86" s="68"/>
      <c r="Z86" s="67" t="s">
        <v>9</v>
      </c>
      <c r="AA86" s="68"/>
      <c r="AB86" s="67">
        <v>159820</v>
      </c>
      <c r="AC86" s="68"/>
      <c r="AD86" s="67" t="s">
        <v>9</v>
      </c>
      <c r="AE86" s="68"/>
      <c r="AF86" s="67">
        <v>144711</v>
      </c>
      <c r="AG86" s="68"/>
      <c r="AH86" s="67" t="s">
        <v>9</v>
      </c>
      <c r="AI86" s="68"/>
      <c r="AJ86" s="67">
        <v>151303</v>
      </c>
      <c r="AK86" s="68"/>
      <c r="AL86" s="67" t="s">
        <v>9</v>
      </c>
      <c r="AM86" s="68"/>
      <c r="AN86" s="67">
        <v>144707</v>
      </c>
      <c r="AO86" s="68"/>
      <c r="AP86" s="67" t="s">
        <v>9</v>
      </c>
      <c r="AQ86" s="68"/>
      <c r="AR86" s="67">
        <v>137935</v>
      </c>
      <c r="AS86" s="68"/>
    </row>
    <row r="87" spans="2:45" ht="12" customHeight="1" x14ac:dyDescent="0.25">
      <c r="B87" s="73" t="s">
        <v>65</v>
      </c>
      <c r="C87" s="74" t="s">
        <v>10</v>
      </c>
      <c r="D87" s="75" t="s">
        <v>9</v>
      </c>
      <c r="E87" s="76"/>
      <c r="F87" s="75" t="s">
        <v>9</v>
      </c>
      <c r="G87" s="76"/>
      <c r="H87" s="75" t="s">
        <v>9</v>
      </c>
      <c r="I87" s="76"/>
      <c r="J87" s="75" t="s">
        <v>9</v>
      </c>
      <c r="K87" s="76"/>
      <c r="L87" s="75" t="s">
        <v>9</v>
      </c>
      <c r="M87" s="76"/>
      <c r="N87" s="75" t="s">
        <v>9</v>
      </c>
      <c r="O87" s="76"/>
      <c r="P87" s="75" t="s">
        <v>9</v>
      </c>
      <c r="Q87" s="76"/>
      <c r="R87" s="75" t="s">
        <v>9</v>
      </c>
      <c r="S87" s="76"/>
      <c r="T87" s="75" t="s">
        <v>9</v>
      </c>
      <c r="U87" s="76"/>
      <c r="V87" s="75" t="s">
        <v>9</v>
      </c>
      <c r="W87" s="76"/>
      <c r="X87" s="75">
        <v>64252</v>
      </c>
      <c r="Y87" s="76"/>
      <c r="Z87" s="75" t="s">
        <v>9</v>
      </c>
      <c r="AA87" s="76"/>
      <c r="AB87" s="75">
        <v>129635</v>
      </c>
      <c r="AC87" s="76"/>
      <c r="AD87" s="75" t="s">
        <v>9</v>
      </c>
      <c r="AE87" s="76"/>
      <c r="AF87" s="75">
        <v>15514</v>
      </c>
      <c r="AG87" s="76"/>
      <c r="AH87" s="75" t="s">
        <v>9</v>
      </c>
      <c r="AI87" s="76"/>
      <c r="AJ87" s="75">
        <v>78297</v>
      </c>
      <c r="AK87" s="76"/>
      <c r="AL87" s="75" t="s">
        <v>9</v>
      </c>
      <c r="AM87" s="76"/>
      <c r="AN87" s="75">
        <v>57345</v>
      </c>
      <c r="AO87" s="76"/>
      <c r="AP87" s="75" t="s">
        <v>9</v>
      </c>
      <c r="AQ87" s="76"/>
      <c r="AR87" s="75">
        <v>33412</v>
      </c>
      <c r="AS87" s="76"/>
    </row>
    <row r="88" spans="2:45" ht="12" customHeight="1" x14ac:dyDescent="0.25">
      <c r="B88" s="73" t="s">
        <v>66</v>
      </c>
      <c r="C88" s="74" t="s">
        <v>8</v>
      </c>
      <c r="D88" s="75" t="s">
        <v>9</v>
      </c>
      <c r="E88" s="76"/>
      <c r="F88" s="75">
        <v>301</v>
      </c>
      <c r="G88" s="76">
        <v>18</v>
      </c>
      <c r="H88" s="75">
        <v>470</v>
      </c>
      <c r="I88" s="76">
        <v>18</v>
      </c>
      <c r="J88" s="75">
        <v>132</v>
      </c>
      <c r="K88" s="76">
        <v>18</v>
      </c>
      <c r="L88" s="75">
        <v>57</v>
      </c>
      <c r="M88" s="76">
        <v>18</v>
      </c>
      <c r="N88" s="75">
        <v>322</v>
      </c>
      <c r="O88" s="76">
        <v>18</v>
      </c>
      <c r="P88" s="75">
        <v>234</v>
      </c>
      <c r="Q88" s="76">
        <v>18</v>
      </c>
      <c r="R88" s="75">
        <v>206</v>
      </c>
      <c r="S88" s="76">
        <v>18</v>
      </c>
      <c r="T88" s="75">
        <v>1395</v>
      </c>
      <c r="U88" s="76">
        <v>18</v>
      </c>
      <c r="V88" s="75">
        <v>1056</v>
      </c>
      <c r="W88" s="76">
        <v>18</v>
      </c>
      <c r="X88" s="75">
        <v>458</v>
      </c>
      <c r="Y88" s="76">
        <v>18</v>
      </c>
      <c r="Z88" s="75">
        <v>64</v>
      </c>
      <c r="AA88" s="76">
        <v>18</v>
      </c>
      <c r="AB88" s="75">
        <v>264</v>
      </c>
      <c r="AC88" s="76">
        <v>18</v>
      </c>
      <c r="AD88" s="75">
        <v>440</v>
      </c>
      <c r="AE88" s="76">
        <v>18</v>
      </c>
      <c r="AF88" s="75">
        <v>256</v>
      </c>
      <c r="AG88" s="76">
        <v>18</v>
      </c>
      <c r="AH88" s="75">
        <v>36</v>
      </c>
      <c r="AI88" s="76">
        <v>18</v>
      </c>
      <c r="AJ88" s="75">
        <v>65</v>
      </c>
      <c r="AK88" s="76">
        <v>18</v>
      </c>
      <c r="AL88" s="75">
        <v>112</v>
      </c>
      <c r="AM88" s="76">
        <v>18</v>
      </c>
      <c r="AN88" s="75">
        <v>51</v>
      </c>
      <c r="AO88" s="76">
        <v>18</v>
      </c>
      <c r="AP88" s="75" t="s">
        <v>9</v>
      </c>
      <c r="AQ88" s="76"/>
      <c r="AR88" s="75" t="s">
        <v>9</v>
      </c>
      <c r="AS88" s="76"/>
    </row>
    <row r="89" spans="2:45" ht="12" customHeight="1" x14ac:dyDescent="0.25">
      <c r="B89" s="73" t="s">
        <v>67</v>
      </c>
      <c r="C89" s="74" t="s">
        <v>8</v>
      </c>
      <c r="D89" s="75" t="s">
        <v>9</v>
      </c>
      <c r="E89" s="76"/>
      <c r="F89" s="75" t="s">
        <v>9</v>
      </c>
      <c r="G89" s="76"/>
      <c r="H89" s="75" t="s">
        <v>9</v>
      </c>
      <c r="I89" s="76"/>
      <c r="J89" s="75">
        <v>1536</v>
      </c>
      <c r="K89" s="76"/>
      <c r="L89" s="75" t="s">
        <v>9</v>
      </c>
      <c r="M89" s="76"/>
      <c r="N89" s="75" t="s">
        <v>9</v>
      </c>
      <c r="O89" s="76"/>
      <c r="P89" s="75" t="s">
        <v>9</v>
      </c>
      <c r="Q89" s="76"/>
      <c r="R89" s="75" t="s">
        <v>9</v>
      </c>
      <c r="S89" s="76"/>
      <c r="T89" s="75" t="s">
        <v>9</v>
      </c>
      <c r="U89" s="76"/>
      <c r="V89" s="75" t="s">
        <v>9</v>
      </c>
      <c r="W89" s="76"/>
      <c r="X89" s="75" t="s">
        <v>9</v>
      </c>
      <c r="Y89" s="76"/>
      <c r="Z89" s="75" t="s">
        <v>9</v>
      </c>
      <c r="AA89" s="76"/>
      <c r="AB89" s="75" t="s">
        <v>9</v>
      </c>
      <c r="AC89" s="76"/>
      <c r="AD89" s="75" t="s">
        <v>9</v>
      </c>
      <c r="AE89" s="76"/>
      <c r="AF89" s="75" t="s">
        <v>9</v>
      </c>
      <c r="AG89" s="76"/>
      <c r="AH89" s="75" t="s">
        <v>9</v>
      </c>
      <c r="AI89" s="76"/>
      <c r="AJ89" s="75" t="s">
        <v>9</v>
      </c>
      <c r="AK89" s="76"/>
      <c r="AL89" s="75" t="s">
        <v>9</v>
      </c>
      <c r="AM89" s="76"/>
      <c r="AN89" s="75" t="s">
        <v>9</v>
      </c>
      <c r="AO89" s="76"/>
      <c r="AP89" s="75" t="s">
        <v>9</v>
      </c>
      <c r="AQ89" s="76"/>
      <c r="AR89" s="75" t="s">
        <v>9</v>
      </c>
      <c r="AS89" s="76"/>
    </row>
    <row r="90" spans="2:45" ht="12" customHeight="1" x14ac:dyDescent="0.25">
      <c r="B90" s="73" t="s">
        <v>68</v>
      </c>
      <c r="C90" s="74" t="s">
        <v>10</v>
      </c>
      <c r="D90" s="75" t="s">
        <v>9</v>
      </c>
      <c r="E90" s="76"/>
      <c r="F90" s="75" t="s">
        <v>9</v>
      </c>
      <c r="G90" s="76"/>
      <c r="H90" s="75" t="s">
        <v>9</v>
      </c>
      <c r="I90" s="76"/>
      <c r="J90" s="75" t="s">
        <v>9</v>
      </c>
      <c r="K90" s="76"/>
      <c r="L90" s="75" t="s">
        <v>9</v>
      </c>
      <c r="M90" s="76"/>
      <c r="N90" s="75" t="s">
        <v>9</v>
      </c>
      <c r="O90" s="76"/>
      <c r="P90" s="75" t="s">
        <v>9</v>
      </c>
      <c r="Q90" s="76"/>
      <c r="R90" s="75" t="s">
        <v>9</v>
      </c>
      <c r="S90" s="76"/>
      <c r="T90" s="75" t="s">
        <v>9</v>
      </c>
      <c r="U90" s="76"/>
      <c r="V90" s="75" t="s">
        <v>9</v>
      </c>
      <c r="W90" s="76"/>
      <c r="X90" s="75">
        <v>56700</v>
      </c>
      <c r="Y90" s="76"/>
      <c r="Z90" s="75" t="s">
        <v>9</v>
      </c>
      <c r="AA90" s="76"/>
      <c r="AB90" s="75">
        <v>95103</v>
      </c>
      <c r="AC90" s="76"/>
      <c r="AD90" s="75" t="s">
        <v>9</v>
      </c>
      <c r="AE90" s="76"/>
      <c r="AF90" s="75">
        <v>66565</v>
      </c>
      <c r="AG90" s="76"/>
      <c r="AH90" s="75" t="s">
        <v>9</v>
      </c>
      <c r="AI90" s="76"/>
      <c r="AJ90" s="75">
        <v>131241</v>
      </c>
      <c r="AK90" s="76"/>
      <c r="AL90" s="75" t="s">
        <v>9</v>
      </c>
      <c r="AM90" s="76"/>
      <c r="AN90" s="75">
        <v>302201</v>
      </c>
      <c r="AO90" s="76"/>
      <c r="AP90" s="75" t="s">
        <v>9</v>
      </c>
      <c r="AQ90" s="76"/>
      <c r="AR90" s="75" t="s">
        <v>9</v>
      </c>
      <c r="AS90" s="76"/>
    </row>
    <row r="91" spans="2:45" ht="12" customHeight="1" x14ac:dyDescent="0.25">
      <c r="B91" s="73" t="s">
        <v>69</v>
      </c>
      <c r="C91" s="74" t="s">
        <v>8</v>
      </c>
      <c r="D91" s="75" t="s">
        <v>9</v>
      </c>
      <c r="E91" s="76"/>
      <c r="F91" s="75" t="s">
        <v>9</v>
      </c>
      <c r="G91" s="76"/>
      <c r="H91" s="75" t="s">
        <v>9</v>
      </c>
      <c r="I91" s="76"/>
      <c r="J91" s="75" t="s">
        <v>9</v>
      </c>
      <c r="K91" s="76"/>
      <c r="L91" s="75" t="s">
        <v>9</v>
      </c>
      <c r="M91" s="76"/>
      <c r="N91" s="75" t="s">
        <v>9</v>
      </c>
      <c r="O91" s="76"/>
      <c r="P91" s="75" t="s">
        <v>9</v>
      </c>
      <c r="Q91" s="76"/>
      <c r="R91" s="75" t="s">
        <v>9</v>
      </c>
      <c r="S91" s="76"/>
      <c r="T91" s="75" t="s">
        <v>9</v>
      </c>
      <c r="U91" s="76"/>
      <c r="V91" s="75" t="s">
        <v>9</v>
      </c>
      <c r="W91" s="76"/>
      <c r="X91" s="75" t="s">
        <v>9</v>
      </c>
      <c r="Y91" s="77"/>
      <c r="Z91" s="75" t="s">
        <v>9</v>
      </c>
      <c r="AA91" s="77"/>
      <c r="AB91" s="75" t="s">
        <v>9</v>
      </c>
      <c r="AC91" s="77"/>
      <c r="AD91" s="75" t="s">
        <v>9</v>
      </c>
      <c r="AE91" s="77"/>
      <c r="AF91" s="75" t="s">
        <v>9</v>
      </c>
      <c r="AG91" s="77"/>
      <c r="AH91" s="75" t="s">
        <v>9</v>
      </c>
      <c r="AI91" s="76"/>
      <c r="AJ91" s="75" t="s">
        <v>9</v>
      </c>
      <c r="AK91" s="77"/>
      <c r="AL91" s="75" t="s">
        <v>9</v>
      </c>
      <c r="AM91" s="77"/>
      <c r="AN91" s="75">
        <v>0</v>
      </c>
      <c r="AO91" s="77"/>
      <c r="AP91" s="75" t="s">
        <v>9</v>
      </c>
      <c r="AQ91" s="76"/>
      <c r="AR91" s="75" t="s">
        <v>9</v>
      </c>
      <c r="AS91" s="76"/>
    </row>
    <row r="92" spans="2:45" ht="12" customHeight="1" x14ac:dyDescent="0.25">
      <c r="B92" s="65" t="s">
        <v>70</v>
      </c>
      <c r="C92" s="66" t="s">
        <v>8</v>
      </c>
      <c r="D92" s="67" t="s">
        <v>9</v>
      </c>
      <c r="E92" s="68"/>
      <c r="F92" s="67" t="s">
        <v>9</v>
      </c>
      <c r="G92" s="68"/>
      <c r="H92" s="67" t="s">
        <v>9</v>
      </c>
      <c r="I92" s="68"/>
      <c r="J92" s="67" t="s">
        <v>9</v>
      </c>
      <c r="K92" s="68"/>
      <c r="L92" s="67" t="s">
        <v>9</v>
      </c>
      <c r="M92" s="68"/>
      <c r="N92" s="67" t="s">
        <v>9</v>
      </c>
      <c r="O92" s="68"/>
      <c r="P92" s="67" t="s">
        <v>9</v>
      </c>
      <c r="Q92" s="68"/>
      <c r="R92" s="67" t="s">
        <v>9</v>
      </c>
      <c r="S92" s="68"/>
      <c r="T92" s="67">
        <v>0</v>
      </c>
      <c r="U92" s="68"/>
      <c r="V92" s="67" t="s">
        <v>9</v>
      </c>
      <c r="W92" s="68"/>
      <c r="X92" s="67" t="s">
        <v>9</v>
      </c>
      <c r="Y92" s="68"/>
      <c r="Z92" s="67" t="s">
        <v>9</v>
      </c>
      <c r="AA92" s="68"/>
      <c r="AB92" s="67" t="s">
        <v>9</v>
      </c>
      <c r="AC92" s="68"/>
      <c r="AD92" s="67" t="s">
        <v>9</v>
      </c>
      <c r="AE92" s="68"/>
      <c r="AF92" s="67" t="s">
        <v>9</v>
      </c>
      <c r="AG92" s="68"/>
      <c r="AH92" s="67" t="s">
        <v>9</v>
      </c>
      <c r="AI92" s="68"/>
      <c r="AJ92" s="67" t="s">
        <v>9</v>
      </c>
      <c r="AK92" s="68"/>
      <c r="AL92" s="67" t="s">
        <v>9</v>
      </c>
      <c r="AM92" s="68"/>
      <c r="AN92" s="67" t="s">
        <v>9</v>
      </c>
      <c r="AO92" s="68"/>
      <c r="AP92" s="67" t="s">
        <v>9</v>
      </c>
      <c r="AQ92" s="68"/>
      <c r="AR92" s="67" t="s">
        <v>9</v>
      </c>
      <c r="AS92" s="68"/>
    </row>
    <row r="93" spans="2:45" ht="12" customHeight="1" x14ac:dyDescent="0.25">
      <c r="B93" s="65" t="s">
        <v>71</v>
      </c>
      <c r="C93" s="66" t="s">
        <v>8</v>
      </c>
      <c r="D93" s="67" t="s">
        <v>9</v>
      </c>
      <c r="E93" s="68"/>
      <c r="F93" s="67" t="s">
        <v>9</v>
      </c>
      <c r="G93" s="68"/>
      <c r="H93" s="67" t="s">
        <v>9</v>
      </c>
      <c r="I93" s="68"/>
      <c r="J93" s="67" t="s">
        <v>9</v>
      </c>
      <c r="K93" s="68"/>
      <c r="L93" s="67" t="s">
        <v>9</v>
      </c>
      <c r="M93" s="68"/>
      <c r="N93" s="67" t="s">
        <v>9</v>
      </c>
      <c r="O93" s="68"/>
      <c r="P93" s="67" t="s">
        <v>9</v>
      </c>
      <c r="Q93" s="68"/>
      <c r="R93" s="67" t="s">
        <v>9</v>
      </c>
      <c r="S93" s="68"/>
      <c r="T93" s="67" t="s">
        <v>9</v>
      </c>
      <c r="U93" s="68"/>
      <c r="V93" s="67" t="s">
        <v>9</v>
      </c>
      <c r="W93" s="68"/>
      <c r="X93" s="67" t="s">
        <v>9</v>
      </c>
      <c r="Y93" s="68"/>
      <c r="Z93" s="67" t="s">
        <v>9</v>
      </c>
      <c r="AA93" s="68"/>
      <c r="AB93" s="67" t="s">
        <v>9</v>
      </c>
      <c r="AC93" s="68"/>
      <c r="AD93" s="67" t="s">
        <v>9</v>
      </c>
      <c r="AE93" s="68"/>
      <c r="AF93" s="67">
        <v>2479</v>
      </c>
      <c r="AG93" s="68"/>
      <c r="AH93" s="67">
        <v>436</v>
      </c>
      <c r="AI93" s="68"/>
      <c r="AJ93" s="67">
        <v>289</v>
      </c>
      <c r="AK93" s="68"/>
      <c r="AL93" s="67">
        <v>371</v>
      </c>
      <c r="AM93" s="68"/>
      <c r="AN93" s="67">
        <v>144</v>
      </c>
      <c r="AO93" s="68"/>
      <c r="AP93" s="67" t="s">
        <v>9</v>
      </c>
      <c r="AQ93" s="68"/>
      <c r="AR93" s="67" t="s">
        <v>9</v>
      </c>
      <c r="AS93" s="68"/>
    </row>
    <row r="94" spans="2:45" ht="12" customHeight="1" x14ac:dyDescent="0.25">
      <c r="B94" s="65" t="s">
        <v>72</v>
      </c>
      <c r="C94" s="66" t="s">
        <v>10</v>
      </c>
      <c r="D94" s="67" t="s">
        <v>9</v>
      </c>
      <c r="E94" s="68"/>
      <c r="F94" s="67" t="s">
        <v>9</v>
      </c>
      <c r="G94" s="68"/>
      <c r="H94" s="67" t="s">
        <v>9</v>
      </c>
      <c r="I94" s="68"/>
      <c r="J94" s="67" t="s">
        <v>9</v>
      </c>
      <c r="K94" s="68"/>
      <c r="L94" s="67" t="s">
        <v>9</v>
      </c>
      <c r="M94" s="68"/>
      <c r="N94" s="67" t="s">
        <v>9</v>
      </c>
      <c r="O94" s="68"/>
      <c r="P94" s="67" t="s">
        <v>9</v>
      </c>
      <c r="Q94" s="68"/>
      <c r="R94" s="67" t="s">
        <v>9</v>
      </c>
      <c r="S94" s="68"/>
      <c r="T94" s="67" t="s">
        <v>9</v>
      </c>
      <c r="U94" s="68"/>
      <c r="V94" s="67" t="s">
        <v>9</v>
      </c>
      <c r="W94" s="68"/>
      <c r="X94" s="67">
        <v>69580</v>
      </c>
      <c r="Y94" s="68"/>
      <c r="Z94" s="67" t="s">
        <v>9</v>
      </c>
      <c r="AA94" s="68"/>
      <c r="AB94" s="67">
        <v>56848</v>
      </c>
      <c r="AC94" s="68"/>
      <c r="AD94" s="67" t="s">
        <v>9</v>
      </c>
      <c r="AE94" s="68"/>
      <c r="AF94" s="67">
        <v>60047</v>
      </c>
      <c r="AG94" s="68"/>
      <c r="AH94" s="67" t="s">
        <v>9</v>
      </c>
      <c r="AI94" s="68"/>
      <c r="AJ94" s="67">
        <v>47232</v>
      </c>
      <c r="AK94" s="68"/>
      <c r="AL94" s="67" t="s">
        <v>9</v>
      </c>
      <c r="AM94" s="68"/>
      <c r="AN94" s="67">
        <v>24381</v>
      </c>
      <c r="AO94" s="68"/>
      <c r="AP94" s="67" t="s">
        <v>9</v>
      </c>
      <c r="AQ94" s="68"/>
      <c r="AR94" s="67">
        <v>21904</v>
      </c>
      <c r="AS94" s="68"/>
    </row>
    <row r="95" spans="2:45" ht="13.2" x14ac:dyDescent="0.25">
      <c r="B95" s="65" t="s">
        <v>73</v>
      </c>
      <c r="C95" s="66" t="s">
        <v>10</v>
      </c>
      <c r="D95" s="67" t="s">
        <v>9</v>
      </c>
      <c r="E95" s="68"/>
      <c r="F95" s="67" t="s">
        <v>9</v>
      </c>
      <c r="G95" s="68"/>
      <c r="H95" s="67" t="s">
        <v>9</v>
      </c>
      <c r="I95" s="68"/>
      <c r="J95" s="67" t="s">
        <v>9</v>
      </c>
      <c r="K95" s="68"/>
      <c r="L95" s="67" t="s">
        <v>9</v>
      </c>
      <c r="M95" s="68"/>
      <c r="N95" s="67" t="s">
        <v>9</v>
      </c>
      <c r="O95" s="68"/>
      <c r="P95" s="67" t="s">
        <v>9</v>
      </c>
      <c r="Q95" s="68"/>
      <c r="R95" s="67" t="s">
        <v>9</v>
      </c>
      <c r="S95" s="68"/>
      <c r="T95" s="67" t="s">
        <v>9</v>
      </c>
      <c r="U95" s="68"/>
      <c r="V95" s="67" t="s">
        <v>9</v>
      </c>
      <c r="W95" s="68"/>
      <c r="X95" s="67">
        <v>43203</v>
      </c>
      <c r="Y95" s="68"/>
      <c r="Z95" s="67" t="s">
        <v>9</v>
      </c>
      <c r="AA95" s="68"/>
      <c r="AB95" s="67">
        <v>28066</v>
      </c>
      <c r="AC95" s="68"/>
      <c r="AD95" s="67" t="s">
        <v>9</v>
      </c>
      <c r="AE95" s="68"/>
      <c r="AF95" s="67">
        <v>20903</v>
      </c>
      <c r="AG95" s="68"/>
      <c r="AH95" s="67" t="s">
        <v>9</v>
      </c>
      <c r="AI95" s="68"/>
      <c r="AJ95" s="67">
        <v>21300</v>
      </c>
      <c r="AK95" s="68"/>
      <c r="AL95" s="67" t="s">
        <v>9</v>
      </c>
      <c r="AM95" s="68"/>
      <c r="AN95" s="67">
        <v>13158</v>
      </c>
      <c r="AO95" s="68"/>
      <c r="AP95" s="67" t="s">
        <v>9</v>
      </c>
      <c r="AQ95" s="68"/>
      <c r="AR95" s="67">
        <v>11408</v>
      </c>
      <c r="AS95" s="68"/>
    </row>
    <row r="96" spans="2:45" ht="12" customHeight="1" x14ac:dyDescent="0.25">
      <c r="B96" s="65" t="s">
        <v>74</v>
      </c>
      <c r="C96" s="66" t="s">
        <v>8</v>
      </c>
      <c r="D96" s="67" t="s">
        <v>9</v>
      </c>
      <c r="E96" s="68"/>
      <c r="F96" s="67" t="s">
        <v>9</v>
      </c>
      <c r="G96" s="68"/>
      <c r="H96" s="67" t="s">
        <v>9</v>
      </c>
      <c r="I96" s="68"/>
      <c r="J96" s="67" t="s">
        <v>9</v>
      </c>
      <c r="K96" s="68"/>
      <c r="L96" s="67" t="s">
        <v>9</v>
      </c>
      <c r="M96" s="68"/>
      <c r="N96" s="67" t="s">
        <v>9</v>
      </c>
      <c r="O96" s="68"/>
      <c r="P96" s="67" t="s">
        <v>9</v>
      </c>
      <c r="Q96" s="68"/>
      <c r="R96" s="67" t="s">
        <v>9</v>
      </c>
      <c r="S96" s="68"/>
      <c r="T96" s="67" t="s">
        <v>9</v>
      </c>
      <c r="U96" s="68"/>
      <c r="V96" s="67" t="s">
        <v>9</v>
      </c>
      <c r="W96" s="68"/>
      <c r="X96" s="67" t="s">
        <v>9</v>
      </c>
      <c r="Y96" s="68"/>
      <c r="Z96" s="67">
        <v>7025.2490234375</v>
      </c>
      <c r="AA96" s="68">
        <v>19</v>
      </c>
      <c r="AB96" s="67">
        <v>8915.7998046875</v>
      </c>
      <c r="AC96" s="72">
        <v>20</v>
      </c>
      <c r="AD96" s="67">
        <v>10852.099609375</v>
      </c>
      <c r="AE96" s="72">
        <v>21</v>
      </c>
      <c r="AF96" s="67">
        <v>12998.400390625</v>
      </c>
      <c r="AG96" s="72">
        <v>22</v>
      </c>
      <c r="AH96" s="67">
        <v>10722.099609375</v>
      </c>
      <c r="AI96" s="68">
        <v>23</v>
      </c>
      <c r="AJ96" s="67" t="s">
        <v>9</v>
      </c>
      <c r="AK96" s="72"/>
      <c r="AL96" s="67">
        <v>46490</v>
      </c>
      <c r="AM96" s="72">
        <v>24</v>
      </c>
      <c r="AN96" s="67" t="s">
        <v>9</v>
      </c>
      <c r="AO96" s="72"/>
      <c r="AP96" s="67" t="s">
        <v>9</v>
      </c>
      <c r="AQ96" s="68"/>
      <c r="AR96" s="67" t="s">
        <v>9</v>
      </c>
      <c r="AS96" s="68"/>
    </row>
    <row r="97" spans="1:45" ht="12" customHeight="1" x14ac:dyDescent="0.25">
      <c r="B97" s="73" t="s">
        <v>75</v>
      </c>
      <c r="C97" s="74" t="s">
        <v>10</v>
      </c>
      <c r="D97" s="75" t="s">
        <v>9</v>
      </c>
      <c r="E97" s="76"/>
      <c r="F97" s="75" t="s">
        <v>9</v>
      </c>
      <c r="G97" s="76"/>
      <c r="H97" s="75" t="s">
        <v>9</v>
      </c>
      <c r="I97" s="76"/>
      <c r="J97" s="75" t="s">
        <v>9</v>
      </c>
      <c r="K97" s="76"/>
      <c r="L97" s="75" t="s">
        <v>9</v>
      </c>
      <c r="M97" s="76"/>
      <c r="N97" s="75" t="s">
        <v>9</v>
      </c>
      <c r="O97" s="76"/>
      <c r="P97" s="75" t="s">
        <v>9</v>
      </c>
      <c r="Q97" s="76"/>
      <c r="R97" s="75" t="s">
        <v>9</v>
      </c>
      <c r="S97" s="76"/>
      <c r="T97" s="75" t="s">
        <v>9</v>
      </c>
      <c r="U97" s="76"/>
      <c r="V97" s="75" t="s">
        <v>9</v>
      </c>
      <c r="W97" s="76"/>
      <c r="X97" s="75">
        <v>482142</v>
      </c>
      <c r="Y97" s="76"/>
      <c r="Z97" s="75" t="s">
        <v>9</v>
      </c>
      <c r="AA97" s="77"/>
      <c r="AB97" s="75">
        <v>406719</v>
      </c>
      <c r="AC97" s="76"/>
      <c r="AD97" s="75" t="s">
        <v>9</v>
      </c>
      <c r="AE97" s="77"/>
      <c r="AF97" s="75">
        <v>351951</v>
      </c>
      <c r="AG97" s="77"/>
      <c r="AH97" s="75" t="s">
        <v>9</v>
      </c>
      <c r="AI97" s="76"/>
      <c r="AJ97" s="75">
        <v>223544</v>
      </c>
      <c r="AK97" s="77"/>
      <c r="AL97" s="75" t="s">
        <v>9</v>
      </c>
      <c r="AM97" s="77"/>
      <c r="AN97" s="75">
        <v>163968</v>
      </c>
      <c r="AO97" s="77"/>
      <c r="AP97" s="75" t="s">
        <v>9</v>
      </c>
      <c r="AQ97" s="76"/>
      <c r="AR97" s="75">
        <v>122882</v>
      </c>
      <c r="AS97" s="76"/>
    </row>
    <row r="98" spans="1:45" ht="12" customHeight="1" x14ac:dyDescent="0.25">
      <c r="B98" s="73" t="s">
        <v>76</v>
      </c>
      <c r="C98" s="74" t="s">
        <v>8</v>
      </c>
      <c r="D98" s="75" t="s">
        <v>9</v>
      </c>
      <c r="E98" s="76"/>
      <c r="F98" s="75" t="s">
        <v>9</v>
      </c>
      <c r="G98" s="76"/>
      <c r="H98" s="75" t="s">
        <v>9</v>
      </c>
      <c r="I98" s="76"/>
      <c r="J98" s="75" t="s">
        <v>9</v>
      </c>
      <c r="K98" s="76"/>
      <c r="L98" s="75" t="s">
        <v>9</v>
      </c>
      <c r="M98" s="76"/>
      <c r="N98" s="75" t="s">
        <v>9</v>
      </c>
      <c r="O98" s="76"/>
      <c r="P98" s="75" t="s">
        <v>9</v>
      </c>
      <c r="Q98" s="76"/>
      <c r="R98" s="75" t="s">
        <v>9</v>
      </c>
      <c r="S98" s="76"/>
      <c r="T98" s="75" t="s">
        <v>9</v>
      </c>
      <c r="U98" s="76"/>
      <c r="V98" s="75">
        <v>0</v>
      </c>
      <c r="W98" s="76"/>
      <c r="X98" s="75">
        <v>0</v>
      </c>
      <c r="Y98" s="76"/>
      <c r="Z98" s="75">
        <v>0</v>
      </c>
      <c r="AA98" s="76"/>
      <c r="AB98" s="75">
        <v>0</v>
      </c>
      <c r="AC98" s="76"/>
      <c r="AD98" s="75">
        <v>0</v>
      </c>
      <c r="AE98" s="76"/>
      <c r="AF98" s="75">
        <v>0</v>
      </c>
      <c r="AG98" s="76"/>
      <c r="AH98" s="75">
        <v>0</v>
      </c>
      <c r="AI98" s="76"/>
      <c r="AJ98" s="75">
        <v>0</v>
      </c>
      <c r="AK98" s="76"/>
      <c r="AL98" s="75" t="s">
        <v>9</v>
      </c>
      <c r="AM98" s="76"/>
      <c r="AN98" s="75">
        <v>0</v>
      </c>
      <c r="AO98" s="76"/>
      <c r="AP98" s="75" t="s">
        <v>9</v>
      </c>
      <c r="AQ98" s="76"/>
      <c r="AR98" s="75" t="s">
        <v>9</v>
      </c>
      <c r="AS98" s="76"/>
    </row>
    <row r="99" spans="1:45" ht="13.2" x14ac:dyDescent="0.25">
      <c r="B99" s="73" t="s">
        <v>77</v>
      </c>
      <c r="C99" s="74" t="s">
        <v>10</v>
      </c>
      <c r="D99" s="75" t="s">
        <v>9</v>
      </c>
      <c r="E99" s="76"/>
      <c r="F99" s="75" t="s">
        <v>9</v>
      </c>
      <c r="G99" s="76"/>
      <c r="H99" s="75" t="s">
        <v>9</v>
      </c>
      <c r="I99" s="76"/>
      <c r="J99" s="75" t="s">
        <v>9</v>
      </c>
      <c r="K99" s="76"/>
      <c r="L99" s="75" t="s">
        <v>9</v>
      </c>
      <c r="M99" s="76"/>
      <c r="N99" s="75" t="s">
        <v>9</v>
      </c>
      <c r="O99" s="76"/>
      <c r="P99" s="75" t="s">
        <v>9</v>
      </c>
      <c r="Q99" s="76"/>
      <c r="R99" s="75" t="s">
        <v>9</v>
      </c>
      <c r="S99" s="76"/>
      <c r="T99" s="75" t="s">
        <v>9</v>
      </c>
      <c r="U99" s="76"/>
      <c r="V99" s="75" t="s">
        <v>9</v>
      </c>
      <c r="W99" s="76"/>
      <c r="X99" s="75">
        <v>381922</v>
      </c>
      <c r="Y99" s="76"/>
      <c r="Z99" s="75" t="s">
        <v>9</v>
      </c>
      <c r="AA99" s="76"/>
      <c r="AB99" s="75">
        <v>312236</v>
      </c>
      <c r="AC99" s="76"/>
      <c r="AD99" s="75" t="s">
        <v>9</v>
      </c>
      <c r="AE99" s="76"/>
      <c r="AF99" s="75">
        <v>186959</v>
      </c>
      <c r="AG99" s="76"/>
      <c r="AH99" s="75" t="s">
        <v>9</v>
      </c>
      <c r="AI99" s="76"/>
      <c r="AJ99" s="75">
        <v>168656</v>
      </c>
      <c r="AK99" s="76"/>
      <c r="AL99" s="75" t="s">
        <v>9</v>
      </c>
      <c r="AM99" s="76"/>
      <c r="AN99" s="75">
        <v>179808</v>
      </c>
      <c r="AO99" s="76"/>
      <c r="AP99" s="75" t="s">
        <v>9</v>
      </c>
      <c r="AQ99" s="76"/>
      <c r="AR99" s="75">
        <v>255752</v>
      </c>
      <c r="AS99" s="76"/>
    </row>
    <row r="100" spans="1:45" ht="13.2" x14ac:dyDescent="0.25">
      <c r="B100" s="73" t="s">
        <v>78</v>
      </c>
      <c r="C100" s="74" t="s">
        <v>8</v>
      </c>
      <c r="D100" s="75" t="s">
        <v>9</v>
      </c>
      <c r="E100" s="76"/>
      <c r="F100" s="75" t="s">
        <v>9</v>
      </c>
      <c r="G100" s="76"/>
      <c r="H100" s="75">
        <v>7133</v>
      </c>
      <c r="I100" s="76"/>
      <c r="J100" s="75" t="s">
        <v>9</v>
      </c>
      <c r="K100" s="76"/>
      <c r="L100" s="75" t="s">
        <v>9</v>
      </c>
      <c r="M100" s="76"/>
      <c r="N100" s="75" t="s">
        <v>9</v>
      </c>
      <c r="O100" s="76"/>
      <c r="P100" s="75" t="s">
        <v>9</v>
      </c>
      <c r="Q100" s="76"/>
      <c r="R100" s="75" t="s">
        <v>9</v>
      </c>
      <c r="S100" s="76"/>
      <c r="T100" s="75" t="s">
        <v>9</v>
      </c>
      <c r="U100" s="76"/>
      <c r="V100" s="75" t="s">
        <v>9</v>
      </c>
      <c r="W100" s="76"/>
      <c r="X100" s="75" t="s">
        <v>9</v>
      </c>
      <c r="Y100" s="76"/>
      <c r="Z100" s="75" t="s">
        <v>9</v>
      </c>
      <c r="AA100" s="76"/>
      <c r="AB100" s="75" t="s">
        <v>9</v>
      </c>
      <c r="AC100" s="76"/>
      <c r="AD100" s="75" t="s">
        <v>9</v>
      </c>
      <c r="AE100" s="76"/>
      <c r="AF100" s="75" t="s">
        <v>9</v>
      </c>
      <c r="AG100" s="76"/>
      <c r="AH100" s="75" t="s">
        <v>9</v>
      </c>
      <c r="AI100" s="76"/>
      <c r="AJ100" s="75" t="s">
        <v>9</v>
      </c>
      <c r="AK100" s="76"/>
      <c r="AL100" s="75" t="s">
        <v>9</v>
      </c>
      <c r="AM100" s="76"/>
      <c r="AN100" s="75" t="s">
        <v>9</v>
      </c>
      <c r="AO100" s="76"/>
      <c r="AP100" s="75" t="s">
        <v>9</v>
      </c>
      <c r="AQ100" s="76"/>
      <c r="AR100" s="75" t="s">
        <v>9</v>
      </c>
      <c r="AS100" s="76"/>
    </row>
    <row r="101" spans="1:45" ht="21" x14ac:dyDescent="0.25">
      <c r="B101" s="73" t="s">
        <v>79</v>
      </c>
      <c r="C101" s="74" t="s">
        <v>8</v>
      </c>
      <c r="D101" s="75" t="s">
        <v>9</v>
      </c>
      <c r="E101" s="76"/>
      <c r="F101" s="75" t="s">
        <v>9</v>
      </c>
      <c r="G101" s="76"/>
      <c r="H101" s="75" t="s">
        <v>9</v>
      </c>
      <c r="I101" s="76"/>
      <c r="J101" s="75" t="s">
        <v>9</v>
      </c>
      <c r="K101" s="76"/>
      <c r="L101" s="75" t="s">
        <v>9</v>
      </c>
      <c r="M101" s="76"/>
      <c r="N101" s="75" t="s">
        <v>9</v>
      </c>
      <c r="O101" s="76"/>
      <c r="P101" s="75" t="s">
        <v>9</v>
      </c>
      <c r="Q101" s="76"/>
      <c r="R101" s="75" t="s">
        <v>9</v>
      </c>
      <c r="S101" s="76"/>
      <c r="T101" s="75" t="s">
        <v>9</v>
      </c>
      <c r="U101" s="76"/>
      <c r="V101" s="75" t="s">
        <v>9</v>
      </c>
      <c r="W101" s="76"/>
      <c r="X101" s="75" t="s">
        <v>9</v>
      </c>
      <c r="Y101" s="76"/>
      <c r="Z101" s="75" t="s">
        <v>9</v>
      </c>
      <c r="AA101" s="76"/>
      <c r="AB101" s="75" t="s">
        <v>9</v>
      </c>
      <c r="AC101" s="76"/>
      <c r="AD101" s="75" t="s">
        <v>9</v>
      </c>
      <c r="AE101" s="76"/>
      <c r="AF101" s="75">
        <v>20</v>
      </c>
      <c r="AG101" s="76"/>
      <c r="AH101" s="75" t="s">
        <v>9</v>
      </c>
      <c r="AI101" s="76"/>
      <c r="AJ101" s="75">
        <v>130</v>
      </c>
      <c r="AK101" s="76"/>
      <c r="AL101" s="75" t="s">
        <v>9</v>
      </c>
      <c r="AM101" s="76"/>
      <c r="AN101" s="75">
        <v>4944</v>
      </c>
      <c r="AO101" s="76"/>
      <c r="AP101" s="75" t="s">
        <v>9</v>
      </c>
      <c r="AQ101" s="76"/>
      <c r="AR101" s="75" t="s">
        <v>9</v>
      </c>
      <c r="AS101" s="76"/>
    </row>
    <row r="102" spans="1:45" ht="13.2" x14ac:dyDescent="0.25">
      <c r="B102" s="65" t="s">
        <v>80</v>
      </c>
      <c r="C102" s="66" t="s">
        <v>10</v>
      </c>
      <c r="D102" s="67" t="s">
        <v>9</v>
      </c>
      <c r="E102" s="68"/>
      <c r="F102" s="67" t="s">
        <v>9</v>
      </c>
      <c r="G102" s="68"/>
      <c r="H102" s="67" t="s">
        <v>9</v>
      </c>
      <c r="I102" s="68"/>
      <c r="J102" s="67" t="s">
        <v>9</v>
      </c>
      <c r="K102" s="68"/>
      <c r="L102" s="67" t="s">
        <v>9</v>
      </c>
      <c r="M102" s="68"/>
      <c r="N102" s="67" t="s">
        <v>9</v>
      </c>
      <c r="O102" s="68"/>
      <c r="P102" s="67" t="s">
        <v>9</v>
      </c>
      <c r="Q102" s="68"/>
      <c r="R102" s="67" t="s">
        <v>9</v>
      </c>
      <c r="S102" s="68"/>
      <c r="T102" s="67" t="s">
        <v>9</v>
      </c>
      <c r="U102" s="68"/>
      <c r="V102" s="67" t="s">
        <v>9</v>
      </c>
      <c r="W102" s="68"/>
      <c r="X102" s="67">
        <v>191901</v>
      </c>
      <c r="Y102" s="68"/>
      <c r="Z102" s="67" t="s">
        <v>9</v>
      </c>
      <c r="AA102" s="68"/>
      <c r="AB102" s="67">
        <v>28251</v>
      </c>
      <c r="AC102" s="68"/>
      <c r="AD102" s="67" t="s">
        <v>9</v>
      </c>
      <c r="AE102" s="68"/>
      <c r="AF102" s="67">
        <v>179196</v>
      </c>
      <c r="AG102" s="68"/>
      <c r="AH102" s="67" t="s">
        <v>9</v>
      </c>
      <c r="AI102" s="68"/>
      <c r="AJ102" s="67">
        <v>60165</v>
      </c>
      <c r="AK102" s="68"/>
      <c r="AL102" s="67" t="s">
        <v>9</v>
      </c>
      <c r="AM102" s="68"/>
      <c r="AN102" s="67">
        <v>264979</v>
      </c>
      <c r="AO102" s="68"/>
      <c r="AP102" s="67" t="s">
        <v>9</v>
      </c>
      <c r="AQ102" s="68"/>
      <c r="AR102" s="67">
        <v>218643</v>
      </c>
      <c r="AS102" s="68"/>
    </row>
    <row r="103" spans="1:45" ht="13.2" x14ac:dyDescent="0.25">
      <c r="B103" s="65" t="s">
        <v>81</v>
      </c>
      <c r="C103" s="66" t="s">
        <v>8</v>
      </c>
      <c r="D103" s="67" t="s">
        <v>9</v>
      </c>
      <c r="E103" s="68"/>
      <c r="F103" s="67" t="s">
        <v>9</v>
      </c>
      <c r="G103" s="68"/>
      <c r="H103" s="67" t="s">
        <v>9</v>
      </c>
      <c r="I103" s="68"/>
      <c r="J103" s="67" t="s">
        <v>9</v>
      </c>
      <c r="K103" s="68"/>
      <c r="L103" s="67" t="s">
        <v>9</v>
      </c>
      <c r="M103" s="68"/>
      <c r="N103" s="67" t="s">
        <v>9</v>
      </c>
      <c r="O103" s="68"/>
      <c r="P103" s="67" t="s">
        <v>9</v>
      </c>
      <c r="Q103" s="68"/>
      <c r="R103" s="67" t="s">
        <v>9</v>
      </c>
      <c r="S103" s="68"/>
      <c r="T103" s="67" t="s">
        <v>9</v>
      </c>
      <c r="U103" s="68"/>
      <c r="V103" s="67" t="s">
        <v>9</v>
      </c>
      <c r="W103" s="68"/>
      <c r="X103" s="67" t="s">
        <v>9</v>
      </c>
      <c r="Y103" s="68"/>
      <c r="Z103" s="67" t="s">
        <v>9</v>
      </c>
      <c r="AA103" s="68"/>
      <c r="AB103" s="67">
        <v>0</v>
      </c>
      <c r="AC103" s="68"/>
      <c r="AD103" s="67" t="s">
        <v>9</v>
      </c>
      <c r="AE103" s="68"/>
      <c r="AF103" s="67" t="s">
        <v>9</v>
      </c>
      <c r="AG103" s="68"/>
      <c r="AH103" s="67" t="s">
        <v>9</v>
      </c>
      <c r="AI103" s="68"/>
      <c r="AJ103" s="67" t="s">
        <v>9</v>
      </c>
      <c r="AK103" s="68"/>
      <c r="AL103" s="67" t="s">
        <v>9</v>
      </c>
      <c r="AM103" s="68"/>
      <c r="AN103" s="67" t="s">
        <v>9</v>
      </c>
      <c r="AO103" s="68"/>
      <c r="AP103" s="67" t="s">
        <v>9</v>
      </c>
      <c r="AQ103" s="68"/>
      <c r="AR103" s="67" t="s">
        <v>9</v>
      </c>
      <c r="AS103" s="68"/>
    </row>
    <row r="104" spans="1:45" ht="13.2" x14ac:dyDescent="0.25">
      <c r="B104" s="65" t="s">
        <v>82</v>
      </c>
      <c r="C104" s="66" t="s">
        <v>8</v>
      </c>
      <c r="D104" s="67" t="s">
        <v>9</v>
      </c>
      <c r="E104" s="68"/>
      <c r="F104" s="67">
        <v>338771.40625</v>
      </c>
      <c r="G104" s="68">
        <v>25</v>
      </c>
      <c r="H104" s="67">
        <v>212777.796875</v>
      </c>
      <c r="I104" s="68">
        <v>25</v>
      </c>
      <c r="J104" s="67">
        <v>235260.203125</v>
      </c>
      <c r="K104" s="68">
        <v>25</v>
      </c>
      <c r="L104" s="67">
        <v>162435.703125</v>
      </c>
      <c r="M104" s="68">
        <v>25</v>
      </c>
      <c r="N104" s="67">
        <v>67668.5</v>
      </c>
      <c r="O104" s="68">
        <v>25</v>
      </c>
      <c r="P104" s="67">
        <v>95300.5</v>
      </c>
      <c r="Q104" s="68">
        <v>25</v>
      </c>
      <c r="R104" s="67">
        <v>121935.3984375</v>
      </c>
      <c r="S104" s="68">
        <v>25</v>
      </c>
      <c r="T104" s="67">
        <v>390357.5</v>
      </c>
      <c r="U104" s="68">
        <v>25</v>
      </c>
      <c r="V104" s="67">
        <v>382185.1875</v>
      </c>
      <c r="W104" s="68">
        <v>25</v>
      </c>
      <c r="X104" s="67">
        <v>150659.703125</v>
      </c>
      <c r="Y104" s="68">
        <v>25</v>
      </c>
      <c r="Z104" s="67">
        <v>123485.796875</v>
      </c>
      <c r="AA104" s="68">
        <v>25</v>
      </c>
      <c r="AB104" s="67">
        <v>120042.796875</v>
      </c>
      <c r="AC104" s="68">
        <v>25</v>
      </c>
      <c r="AD104" s="67">
        <v>75388</v>
      </c>
      <c r="AE104" s="68">
        <v>25</v>
      </c>
      <c r="AF104" s="67">
        <v>56288.3984375</v>
      </c>
      <c r="AG104" s="68">
        <v>25</v>
      </c>
      <c r="AH104" s="67">
        <v>47298.3984375</v>
      </c>
      <c r="AI104" s="68">
        <v>25</v>
      </c>
      <c r="AJ104" s="67" t="s">
        <v>9</v>
      </c>
      <c r="AK104" s="68"/>
      <c r="AL104" s="67" t="s">
        <v>9</v>
      </c>
      <c r="AM104" s="68"/>
      <c r="AN104" s="67" t="s">
        <v>9</v>
      </c>
      <c r="AO104" s="68"/>
      <c r="AP104" s="67" t="s">
        <v>9</v>
      </c>
      <c r="AQ104" s="68"/>
      <c r="AR104" s="67" t="s">
        <v>9</v>
      </c>
      <c r="AS104" s="68"/>
    </row>
    <row r="105" spans="1:45" ht="13.2" x14ac:dyDescent="0.25">
      <c r="B105" s="65" t="s">
        <v>83</v>
      </c>
      <c r="C105" s="66" t="s">
        <v>8</v>
      </c>
      <c r="D105" s="67" t="s">
        <v>9</v>
      </c>
      <c r="E105" s="68"/>
      <c r="F105" s="67" t="s">
        <v>9</v>
      </c>
      <c r="G105" s="68"/>
      <c r="H105" s="67" t="s">
        <v>9</v>
      </c>
      <c r="I105" s="68"/>
      <c r="J105" s="67" t="s">
        <v>9</v>
      </c>
      <c r="K105" s="68"/>
      <c r="L105" s="67" t="s">
        <v>9</v>
      </c>
      <c r="M105" s="68"/>
      <c r="N105" s="67" t="s">
        <v>9</v>
      </c>
      <c r="O105" s="68"/>
      <c r="P105" s="67" t="s">
        <v>9</v>
      </c>
      <c r="Q105" s="68"/>
      <c r="R105" s="67" t="s">
        <v>9</v>
      </c>
      <c r="S105" s="68"/>
      <c r="T105" s="67" t="s">
        <v>9</v>
      </c>
      <c r="U105" s="68"/>
      <c r="V105" s="67" t="s">
        <v>9</v>
      </c>
      <c r="W105" s="68"/>
      <c r="X105" s="67" t="s">
        <v>9</v>
      </c>
      <c r="Y105" s="68"/>
      <c r="Z105" s="67" t="s">
        <v>9</v>
      </c>
      <c r="AA105" s="68"/>
      <c r="AB105" s="67" t="s">
        <v>9</v>
      </c>
      <c r="AC105" s="68"/>
      <c r="AD105" s="67" t="s">
        <v>9</v>
      </c>
      <c r="AE105" s="68"/>
      <c r="AF105" s="67" t="s">
        <v>9</v>
      </c>
      <c r="AG105" s="68"/>
      <c r="AH105" s="67" t="s">
        <v>9</v>
      </c>
      <c r="AI105" s="68"/>
      <c r="AJ105" s="67">
        <v>2612</v>
      </c>
      <c r="AK105" s="68"/>
      <c r="AL105" s="67">
        <v>10334.03125</v>
      </c>
      <c r="AM105" s="68"/>
      <c r="AN105" s="67">
        <v>15654.900390625</v>
      </c>
      <c r="AO105" s="68"/>
      <c r="AP105" s="67" t="s">
        <v>9</v>
      </c>
      <c r="AQ105" s="68"/>
      <c r="AR105" s="67" t="s">
        <v>9</v>
      </c>
      <c r="AS105" s="68"/>
    </row>
    <row r="106" spans="1:45" ht="34.799999999999997" customHeight="1" x14ac:dyDescent="0.25">
      <c r="B106" s="65" t="s">
        <v>84</v>
      </c>
      <c r="C106" s="66" t="s">
        <v>10</v>
      </c>
      <c r="D106" s="67" t="s">
        <v>9</v>
      </c>
      <c r="E106" s="68"/>
      <c r="F106" s="67" t="s">
        <v>9</v>
      </c>
      <c r="G106" s="68"/>
      <c r="H106" s="67" t="s">
        <v>9</v>
      </c>
      <c r="I106" s="68"/>
      <c r="J106" s="67" t="s">
        <v>9</v>
      </c>
      <c r="K106" s="68"/>
      <c r="L106" s="67" t="s">
        <v>9</v>
      </c>
      <c r="M106" s="68"/>
      <c r="N106" s="67" t="s">
        <v>9</v>
      </c>
      <c r="O106" s="68"/>
      <c r="P106" s="67" t="s">
        <v>9</v>
      </c>
      <c r="Q106" s="68"/>
      <c r="R106" s="67" t="s">
        <v>9</v>
      </c>
      <c r="S106" s="68"/>
      <c r="T106" s="67" t="s">
        <v>9</v>
      </c>
      <c r="U106" s="68"/>
      <c r="V106" s="67" t="s">
        <v>9</v>
      </c>
      <c r="W106" s="68"/>
      <c r="X106" s="67">
        <v>288517</v>
      </c>
      <c r="Y106" s="68"/>
      <c r="Z106" s="67" t="s">
        <v>9</v>
      </c>
      <c r="AA106" s="68"/>
      <c r="AB106" s="67">
        <v>454586</v>
      </c>
      <c r="AC106" s="68"/>
      <c r="AD106" s="67" t="s">
        <v>9</v>
      </c>
      <c r="AE106" s="68"/>
      <c r="AF106" s="67">
        <v>443612</v>
      </c>
      <c r="AG106" s="68"/>
      <c r="AH106" s="67" t="s">
        <v>9</v>
      </c>
      <c r="AI106" s="68"/>
      <c r="AJ106" s="67">
        <v>293395</v>
      </c>
      <c r="AK106" s="68"/>
      <c r="AL106" s="67" t="s">
        <v>9</v>
      </c>
      <c r="AM106" s="68"/>
      <c r="AN106" s="67">
        <v>344629</v>
      </c>
      <c r="AO106" s="68"/>
      <c r="AP106" s="67" t="s">
        <v>9</v>
      </c>
      <c r="AQ106" s="68"/>
      <c r="AR106" s="67">
        <v>344007</v>
      </c>
      <c r="AS106" s="68"/>
    </row>
    <row r="107" spans="1:45" ht="13.2" x14ac:dyDescent="0.25">
      <c r="B107" s="73" t="s">
        <v>85</v>
      </c>
      <c r="C107" s="74" t="s">
        <v>8</v>
      </c>
      <c r="D107" s="75" t="s">
        <v>9</v>
      </c>
      <c r="E107" s="76"/>
      <c r="F107" s="75" t="s">
        <v>9</v>
      </c>
      <c r="G107" s="76"/>
      <c r="H107" s="75" t="s">
        <v>9</v>
      </c>
      <c r="I107" s="76"/>
      <c r="J107" s="75" t="s">
        <v>9</v>
      </c>
      <c r="K107" s="76"/>
      <c r="L107" s="75" t="s">
        <v>9</v>
      </c>
      <c r="M107" s="76"/>
      <c r="N107" s="75" t="s">
        <v>9</v>
      </c>
      <c r="O107" s="76"/>
      <c r="P107" s="75">
        <v>0</v>
      </c>
      <c r="Q107" s="76"/>
      <c r="R107" s="75" t="s">
        <v>9</v>
      </c>
      <c r="S107" s="76"/>
      <c r="T107" s="75" t="s">
        <v>9</v>
      </c>
      <c r="U107" s="76"/>
      <c r="V107" s="75" t="s">
        <v>9</v>
      </c>
      <c r="W107" s="76"/>
      <c r="X107" s="75" t="s">
        <v>9</v>
      </c>
      <c r="Y107" s="76"/>
      <c r="Z107" s="75">
        <v>0</v>
      </c>
      <c r="AA107" s="76"/>
      <c r="AB107" s="75" t="s">
        <v>9</v>
      </c>
      <c r="AC107" s="76"/>
      <c r="AD107" s="75" t="s">
        <v>9</v>
      </c>
      <c r="AE107" s="76"/>
      <c r="AF107" s="75" t="s">
        <v>9</v>
      </c>
      <c r="AG107" s="76"/>
      <c r="AH107" s="75" t="s">
        <v>9</v>
      </c>
      <c r="AI107" s="76"/>
      <c r="AJ107" s="75" t="s">
        <v>9</v>
      </c>
      <c r="AK107" s="76"/>
      <c r="AL107" s="75" t="s">
        <v>9</v>
      </c>
      <c r="AM107" s="76"/>
      <c r="AN107" s="75" t="s">
        <v>9</v>
      </c>
      <c r="AO107" s="76"/>
      <c r="AP107" s="75" t="s">
        <v>9</v>
      </c>
      <c r="AQ107" s="76"/>
      <c r="AR107" s="75" t="s">
        <v>9</v>
      </c>
      <c r="AS107" s="76"/>
    </row>
    <row r="108" spans="1:45" ht="12" customHeight="1" x14ac:dyDescent="0.25">
      <c r="B108" s="73" t="s">
        <v>86</v>
      </c>
      <c r="C108" s="74" t="s">
        <v>8</v>
      </c>
      <c r="D108" s="75">
        <v>0</v>
      </c>
      <c r="E108" s="76">
        <v>26</v>
      </c>
      <c r="F108" s="75">
        <v>0</v>
      </c>
      <c r="G108" s="76">
        <v>26</v>
      </c>
      <c r="H108" s="75" t="s">
        <v>9</v>
      </c>
      <c r="I108" s="76"/>
      <c r="J108" s="75" t="s">
        <v>9</v>
      </c>
      <c r="K108" s="76"/>
      <c r="L108" s="75" t="s">
        <v>9</v>
      </c>
      <c r="M108" s="76"/>
      <c r="N108" s="75">
        <v>0</v>
      </c>
      <c r="O108" s="76">
        <v>26</v>
      </c>
      <c r="P108" s="75">
        <v>0</v>
      </c>
      <c r="Q108" s="76">
        <v>26</v>
      </c>
      <c r="R108" s="75">
        <v>0</v>
      </c>
      <c r="S108" s="76">
        <v>26</v>
      </c>
      <c r="T108" s="75">
        <v>0</v>
      </c>
      <c r="U108" s="76">
        <v>26</v>
      </c>
      <c r="V108" s="75">
        <v>0</v>
      </c>
      <c r="W108" s="76">
        <v>26</v>
      </c>
      <c r="X108" s="75">
        <v>0</v>
      </c>
      <c r="Y108" s="76">
        <v>26</v>
      </c>
      <c r="Z108" s="75">
        <v>0</v>
      </c>
      <c r="AA108" s="76">
        <v>26</v>
      </c>
      <c r="AB108" s="75" t="s">
        <v>9</v>
      </c>
      <c r="AC108" s="76"/>
      <c r="AD108" s="75">
        <v>0</v>
      </c>
      <c r="AE108" s="76">
        <v>26</v>
      </c>
      <c r="AF108" s="75">
        <v>0</v>
      </c>
      <c r="AG108" s="76">
        <v>26</v>
      </c>
      <c r="AH108" s="75">
        <v>0</v>
      </c>
      <c r="AI108" s="76">
        <v>26</v>
      </c>
      <c r="AJ108" s="75">
        <v>0</v>
      </c>
      <c r="AK108" s="76">
        <v>26</v>
      </c>
      <c r="AL108" s="75">
        <v>0</v>
      </c>
      <c r="AM108" s="76">
        <v>26</v>
      </c>
      <c r="AN108" s="75">
        <v>0</v>
      </c>
      <c r="AO108" s="76">
        <v>26</v>
      </c>
      <c r="AP108" s="75" t="s">
        <v>9</v>
      </c>
      <c r="AQ108" s="76"/>
      <c r="AR108" s="75" t="s">
        <v>9</v>
      </c>
      <c r="AS108" s="76"/>
    </row>
    <row r="109" spans="1:45" x14ac:dyDescent="0.25">
      <c r="A109" s="69"/>
      <c r="B109" s="79"/>
      <c r="C109" s="79"/>
      <c r="D109" s="129"/>
      <c r="E109" s="130"/>
      <c r="F109" s="80"/>
      <c r="G109" s="81"/>
      <c r="H109" s="82"/>
      <c r="I109" s="83"/>
      <c r="J109" s="82"/>
      <c r="K109" s="83"/>
      <c r="L109" s="82"/>
      <c r="M109" s="83"/>
      <c r="N109" s="82"/>
      <c r="O109" s="83"/>
      <c r="P109" s="80"/>
      <c r="Q109" s="81"/>
      <c r="R109" s="80"/>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row>
    <row r="110" spans="1:45" s="69" customFormat="1" x14ac:dyDescent="0.25">
      <c r="B110" s="74"/>
      <c r="C110" s="74"/>
      <c r="D110" s="84"/>
      <c r="E110" s="85"/>
      <c r="F110" s="86"/>
      <c r="G110" s="76"/>
      <c r="H110" s="87"/>
      <c r="I110" s="88"/>
      <c r="J110" s="87"/>
      <c r="K110" s="88"/>
      <c r="L110" s="87"/>
      <c r="M110" s="88"/>
      <c r="N110" s="87"/>
      <c r="O110" s="88"/>
      <c r="P110" s="86"/>
      <c r="Q110" s="76"/>
      <c r="R110" s="86"/>
      <c r="S110" s="76"/>
    </row>
    <row r="111" spans="1:45" x14ac:dyDescent="0.25">
      <c r="A111" s="89" t="s">
        <v>87</v>
      </c>
      <c r="D111" s="90"/>
      <c r="E111" s="91"/>
      <c r="H111" s="92"/>
      <c r="I111" s="93"/>
    </row>
    <row r="112" spans="1:45" ht="3" customHeight="1" x14ac:dyDescent="0.25">
      <c r="A112" s="89"/>
      <c r="D112" s="90"/>
      <c r="E112" s="91"/>
      <c r="H112" s="92"/>
      <c r="I112" s="93"/>
    </row>
    <row r="113" spans="1:45" ht="13.2" customHeight="1" x14ac:dyDescent="0.25">
      <c r="A113" s="131" t="s">
        <v>88</v>
      </c>
      <c r="B113" s="131"/>
      <c r="C113" s="131"/>
      <c r="D113" s="131"/>
      <c r="E113" s="131"/>
      <c r="F113" s="131"/>
      <c r="G113" s="131"/>
      <c r="H113" s="131"/>
      <c r="I113" s="131"/>
      <c r="J113" s="131"/>
      <c r="K113" s="131"/>
      <c r="L113" s="131"/>
      <c r="M113" s="131"/>
      <c r="N113" s="131"/>
      <c r="O113" s="131"/>
      <c r="P113" s="131"/>
      <c r="Q113" s="131"/>
      <c r="R113" s="131"/>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row>
    <row r="114" spans="1:45" ht="13.2" customHeight="1" x14ac:dyDescent="0.3">
      <c r="A114" s="133" t="s">
        <v>89</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row>
    <row r="115" spans="1:45" ht="13.2" customHeight="1" x14ac:dyDescent="0.25">
      <c r="A115" s="94"/>
      <c r="B115" s="71"/>
      <c r="C115" s="71"/>
      <c r="D115" s="95"/>
      <c r="E115" s="96"/>
      <c r="F115" s="95"/>
      <c r="G115" s="96"/>
      <c r="H115" s="97"/>
      <c r="I115" s="93"/>
    </row>
    <row r="116" spans="1:45" ht="15" customHeight="1" x14ac:dyDescent="0.25">
      <c r="A116" s="98" t="s">
        <v>90</v>
      </c>
      <c r="B116" s="99"/>
      <c r="C116" s="99"/>
      <c r="D116" s="100"/>
      <c r="E116" s="101"/>
      <c r="F116" s="95"/>
      <c r="G116" s="96"/>
      <c r="H116" s="97"/>
      <c r="I116" s="93"/>
    </row>
    <row r="117" spans="1:45" ht="3" customHeight="1" x14ac:dyDescent="0.25">
      <c r="A117" s="98"/>
      <c r="B117" s="99"/>
      <c r="C117" s="99"/>
      <c r="D117" s="100"/>
      <c r="E117" s="101"/>
      <c r="F117" s="95"/>
      <c r="G117" s="96"/>
      <c r="H117" s="97"/>
      <c r="I117" s="93"/>
    </row>
    <row r="118" spans="1:45" ht="14.4" customHeight="1" x14ac:dyDescent="0.25">
      <c r="A118" s="102">
        <v>1</v>
      </c>
      <c r="B118" s="123" t="s">
        <v>91</v>
      </c>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row>
    <row r="119" spans="1:45" ht="12.75" customHeight="1" x14ac:dyDescent="0.25">
      <c r="A119" s="102">
        <v>2</v>
      </c>
      <c r="B119" s="123" t="s">
        <v>92</v>
      </c>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row>
    <row r="120" spans="1:45" ht="12.75" customHeight="1" x14ac:dyDescent="0.3">
      <c r="A120" s="102">
        <v>3</v>
      </c>
      <c r="B120" s="123" t="s">
        <v>126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row>
    <row r="121" spans="1:45" ht="12.75" customHeight="1" x14ac:dyDescent="0.25">
      <c r="A121" s="102">
        <v>4</v>
      </c>
      <c r="B121" s="123" t="s">
        <v>93</v>
      </c>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row>
    <row r="122" spans="1:45" ht="13.2" x14ac:dyDescent="0.25">
      <c r="A122" s="102">
        <v>5</v>
      </c>
      <c r="B122" s="123" t="s">
        <v>94</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row>
    <row r="123" spans="1:45" ht="13.2" x14ac:dyDescent="0.25">
      <c r="A123" s="102">
        <v>6</v>
      </c>
      <c r="B123" s="123" t="s">
        <v>95</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row>
    <row r="124" spans="1:45" ht="12.75" customHeight="1" x14ac:dyDescent="0.25">
      <c r="A124" s="102">
        <v>7</v>
      </c>
      <c r="B124" s="123" t="s">
        <v>96</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row>
    <row r="125" spans="1:45" s="69" customFormat="1" ht="22.5" customHeight="1" x14ac:dyDescent="0.25">
      <c r="A125" s="102">
        <v>8</v>
      </c>
      <c r="B125" s="123" t="s">
        <v>97</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row>
    <row r="126" spans="1:45" s="69" customFormat="1" ht="24" customHeight="1" x14ac:dyDescent="0.25">
      <c r="A126" s="102">
        <v>9</v>
      </c>
      <c r="B126" s="123" t="s">
        <v>98</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row>
    <row r="127" spans="1:45" ht="13.2" x14ac:dyDescent="0.25">
      <c r="A127" s="102">
        <v>10</v>
      </c>
      <c r="B127" s="123" t="s">
        <v>99</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row>
    <row r="128" spans="1:45" ht="13.2" x14ac:dyDescent="0.25">
      <c r="A128" s="102">
        <v>11</v>
      </c>
      <c r="B128" s="123" t="s">
        <v>100</v>
      </c>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row>
    <row r="129" spans="1:45" ht="13.2" x14ac:dyDescent="0.25">
      <c r="A129" s="102">
        <v>12</v>
      </c>
      <c r="B129" s="123" t="s">
        <v>101</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1:45" ht="13.2" x14ac:dyDescent="0.25">
      <c r="A130" s="102">
        <v>13</v>
      </c>
      <c r="B130" s="123" t="s">
        <v>102</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row>
    <row r="131" spans="1:45" ht="13.2" x14ac:dyDescent="0.25">
      <c r="A131" s="102">
        <v>14</v>
      </c>
      <c r="B131" s="123" t="s">
        <v>103</v>
      </c>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row>
    <row r="132" spans="1:45" ht="13.2" x14ac:dyDescent="0.25">
      <c r="A132" s="102">
        <v>15</v>
      </c>
      <c r="B132" s="123" t="s">
        <v>104</v>
      </c>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row>
    <row r="133" spans="1:45" ht="13.2" x14ac:dyDescent="0.25">
      <c r="A133" s="102">
        <v>16</v>
      </c>
      <c r="B133" s="123" t="s">
        <v>105</v>
      </c>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row>
    <row r="134" spans="1:45" ht="23.25" customHeight="1" x14ac:dyDescent="0.25">
      <c r="A134" s="102">
        <v>17</v>
      </c>
      <c r="B134" s="123" t="s">
        <v>106</v>
      </c>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row>
    <row r="135" spans="1:45" ht="13.2" x14ac:dyDescent="0.25">
      <c r="A135" s="102">
        <v>18</v>
      </c>
      <c r="B135" s="123" t="s">
        <v>107</v>
      </c>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row>
    <row r="136" spans="1:45" ht="13.2" x14ac:dyDescent="0.25">
      <c r="A136" s="102">
        <v>19</v>
      </c>
      <c r="B136" s="123" t="s">
        <v>108</v>
      </c>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row>
    <row r="137" spans="1:45" ht="13.2" x14ac:dyDescent="0.25">
      <c r="A137" s="102">
        <v>20</v>
      </c>
      <c r="B137" s="123" t="s">
        <v>109</v>
      </c>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row>
    <row r="138" spans="1:45" ht="13.2" x14ac:dyDescent="0.25">
      <c r="A138" s="102">
        <v>21</v>
      </c>
      <c r="B138" s="123" t="s">
        <v>110</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row>
    <row r="139" spans="1:45" ht="12.6" customHeight="1" x14ac:dyDescent="0.25">
      <c r="A139" s="102">
        <v>22</v>
      </c>
      <c r="B139" s="123" t="s">
        <v>122</v>
      </c>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row>
    <row r="140" spans="1:45" ht="12.6" customHeight="1" x14ac:dyDescent="0.25">
      <c r="A140" s="102">
        <v>23</v>
      </c>
      <c r="B140" s="123" t="s">
        <v>111</v>
      </c>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row>
    <row r="141" spans="1:45" ht="12.6" customHeight="1" x14ac:dyDescent="0.25">
      <c r="A141" s="102">
        <v>24</v>
      </c>
      <c r="B141" s="123" t="s">
        <v>112</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row>
    <row r="142" spans="1:45" ht="12.6" customHeight="1" x14ac:dyDescent="0.25">
      <c r="A142" s="102">
        <v>25</v>
      </c>
      <c r="B142" s="123" t="s">
        <v>113</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row>
    <row r="143" spans="1:45" ht="12.6" customHeight="1" x14ac:dyDescent="0.25">
      <c r="A143" s="102">
        <v>26</v>
      </c>
      <c r="B143" s="123" t="s">
        <v>114</v>
      </c>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row>
    <row r="144" spans="1:45" ht="14.4" customHeight="1" x14ac:dyDescent="0.25">
      <c r="B144" s="104"/>
      <c r="C144" s="104"/>
      <c r="F144" s="95"/>
      <c r="G144" s="96"/>
      <c r="H144" s="97"/>
      <c r="I144" s="93"/>
    </row>
    <row r="145" spans="1:44" ht="15.6" customHeight="1" x14ac:dyDescent="0.25">
      <c r="A145" s="105" t="s">
        <v>115</v>
      </c>
      <c r="D145" s="92"/>
      <c r="E145" s="91"/>
      <c r="F145" s="95"/>
      <c r="G145" s="96"/>
      <c r="H145" s="97"/>
      <c r="I145" s="93"/>
    </row>
    <row r="146" spans="1:44" ht="0.75" customHeight="1" x14ac:dyDescent="0.25">
      <c r="A146" s="105"/>
      <c r="D146" s="92"/>
      <c r="E146" s="91"/>
      <c r="F146" s="95"/>
      <c r="G146" s="96"/>
      <c r="H146" s="97"/>
      <c r="I146" s="93"/>
    </row>
    <row r="147" spans="1:44" ht="37.799999999999997" customHeight="1" x14ac:dyDescent="0.3">
      <c r="A147" s="136" t="s">
        <v>116</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row>
    <row r="148" spans="1:44" ht="36" customHeight="1" x14ac:dyDescent="0.3">
      <c r="A148" s="137" t="s">
        <v>117</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row>
    <row r="149" spans="1:44" ht="24.75" customHeight="1" x14ac:dyDescent="0.3">
      <c r="A149" s="137" t="s">
        <v>123</v>
      </c>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row>
    <row r="150" spans="1:44" ht="16.2" customHeight="1" x14ac:dyDescent="0.3">
      <c r="A150" s="136" t="s">
        <v>118</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row>
    <row r="151" spans="1:44" ht="10.95" customHeight="1" x14ac:dyDescent="0.25">
      <c r="H151" s="97"/>
      <c r="I151" s="107"/>
    </row>
    <row r="152" spans="1:44" ht="16.2" customHeight="1" x14ac:dyDescent="0.25">
      <c r="A152" s="139" t="s">
        <v>119</v>
      </c>
      <c r="B152" s="139"/>
      <c r="C152" s="139"/>
      <c r="D152" s="139"/>
      <c r="E152" s="139"/>
      <c r="F152" s="139"/>
      <c r="G152" s="139"/>
      <c r="H152" s="139"/>
      <c r="I152" s="139"/>
      <c r="J152" s="139"/>
      <c r="K152" s="139"/>
      <c r="L152" s="139"/>
      <c r="M152" s="139"/>
      <c r="N152" s="139"/>
      <c r="O152" s="139"/>
      <c r="P152" s="139"/>
      <c r="Q152" s="108"/>
      <c r="R152" s="71"/>
      <c r="S152" s="6"/>
    </row>
    <row r="153" spans="1:44" ht="64.95" customHeight="1" x14ac:dyDescent="0.3">
      <c r="A153" s="136" t="s">
        <v>120</v>
      </c>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row>
    <row r="154" spans="1:44" ht="19.5" customHeight="1" x14ac:dyDescent="0.25"/>
    <row r="155" spans="1:44" ht="19.5" customHeight="1" x14ac:dyDescent="0.25"/>
    <row r="156" spans="1:44" ht="19.5" customHeight="1" x14ac:dyDescent="0.25"/>
    <row r="157" spans="1:44" ht="19.5" customHeight="1" x14ac:dyDescent="0.25"/>
    <row r="158" spans="1:44" ht="19.5" customHeight="1" x14ac:dyDescent="0.25"/>
  </sheetData>
  <sheetProtection selectLockedCells="1"/>
  <mergeCells count="37">
    <mergeCell ref="A153:W153"/>
    <mergeCell ref="B138:W138"/>
    <mergeCell ref="B139:W139"/>
    <mergeCell ref="B140:W140"/>
    <mergeCell ref="B141:W141"/>
    <mergeCell ref="B142:W142"/>
    <mergeCell ref="B143:W143"/>
    <mergeCell ref="A147:W147"/>
    <mergeCell ref="A148:W148"/>
    <mergeCell ref="A149:W149"/>
    <mergeCell ref="A150:AR150"/>
    <mergeCell ref="A152:P152"/>
    <mergeCell ref="B137:W137"/>
    <mergeCell ref="B126:W126"/>
    <mergeCell ref="B127:W127"/>
    <mergeCell ref="B128:W128"/>
    <mergeCell ref="B129:W129"/>
    <mergeCell ref="B130:W130"/>
    <mergeCell ref="B131:W131"/>
    <mergeCell ref="B132:W132"/>
    <mergeCell ref="B133:W133"/>
    <mergeCell ref="B134:W134"/>
    <mergeCell ref="B135:W135"/>
    <mergeCell ref="B136:W136"/>
    <mergeCell ref="B125:W125"/>
    <mergeCell ref="J7:N7"/>
    <mergeCell ref="D31:AS31"/>
    <mergeCell ref="D109:E109"/>
    <mergeCell ref="A113:AR113"/>
    <mergeCell ref="A114:AR114"/>
    <mergeCell ref="B118:W118"/>
    <mergeCell ref="B120:W120"/>
    <mergeCell ref="B119:W119"/>
    <mergeCell ref="B121:W121"/>
    <mergeCell ref="B122:W122"/>
    <mergeCell ref="B123:W123"/>
    <mergeCell ref="B124:W124"/>
  </mergeCells>
  <dataValidations count="1">
    <dataValidation type="list" allowBlank="1" showInputMessage="1" showErrorMessage="1" sqref="WVZ983043:WWA983043 J7:N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K65537:O65537 JK65537:JO65537 TG65537:TK65537 ADC65537:ADG65537 AMY65537:ANC65537 AWU65537:AWY65537 BGQ65537:BGU65537 BQM65537:BQQ65537 CAI65537:CAM65537 CKE65537:CKI65537 CUA65537:CUE65537 DDW65537:DEA65537 DNS65537:DNW65537 DXO65537:DXS65537 EHK65537:EHO65537 ERG65537:ERK65537 FBC65537:FBG65537 FKY65537:FLC65537 FUU65537:FUY65537 GEQ65537:GEU65537 GOM65537:GOQ65537 GYI65537:GYM65537 HIE65537:HII65537 HSA65537:HSE65537 IBW65537:ICA65537 ILS65537:ILW65537 IVO65537:IVS65537 JFK65537:JFO65537 JPG65537:JPK65537 JZC65537:JZG65537 KIY65537:KJC65537 KSU65537:KSY65537 LCQ65537:LCU65537 LMM65537:LMQ65537 LWI65537:LWM65537 MGE65537:MGI65537 MQA65537:MQE65537 MZW65537:NAA65537 NJS65537:NJW65537 NTO65537:NTS65537 ODK65537:ODO65537 ONG65537:ONK65537 OXC65537:OXG65537 PGY65537:PHC65537 PQU65537:PQY65537 QAQ65537:QAU65537 QKM65537:QKQ65537 QUI65537:QUM65537 REE65537:REI65537 ROA65537:ROE65537 RXW65537:RYA65537 SHS65537:SHW65537 SRO65537:SRS65537 TBK65537:TBO65537 TLG65537:TLK65537 TVC65537:TVG65537 UEY65537:UFC65537 UOU65537:UOY65537 UYQ65537:UYU65537 VIM65537:VIQ65537 VSI65537:VSM65537 WCE65537:WCI65537 WMA65537:WME65537 WVW65537:WWA65537 K131073:O131073 JK131073:JO131073 TG131073:TK131073 ADC131073:ADG131073 AMY131073:ANC131073 AWU131073:AWY131073 BGQ131073:BGU131073 BQM131073:BQQ131073 CAI131073:CAM131073 CKE131073:CKI131073 CUA131073:CUE131073 DDW131073:DEA131073 DNS131073:DNW131073 DXO131073:DXS131073 EHK131073:EHO131073 ERG131073:ERK131073 FBC131073:FBG131073 FKY131073:FLC131073 FUU131073:FUY131073 GEQ131073:GEU131073 GOM131073:GOQ131073 GYI131073:GYM131073 HIE131073:HII131073 HSA131073:HSE131073 IBW131073:ICA131073 ILS131073:ILW131073 IVO131073:IVS131073 JFK131073:JFO131073 JPG131073:JPK131073 JZC131073:JZG131073 KIY131073:KJC131073 KSU131073:KSY131073 LCQ131073:LCU131073 LMM131073:LMQ131073 LWI131073:LWM131073 MGE131073:MGI131073 MQA131073:MQE131073 MZW131073:NAA131073 NJS131073:NJW131073 NTO131073:NTS131073 ODK131073:ODO131073 ONG131073:ONK131073 OXC131073:OXG131073 PGY131073:PHC131073 PQU131073:PQY131073 QAQ131073:QAU131073 QKM131073:QKQ131073 QUI131073:QUM131073 REE131073:REI131073 ROA131073:ROE131073 RXW131073:RYA131073 SHS131073:SHW131073 SRO131073:SRS131073 TBK131073:TBO131073 TLG131073:TLK131073 TVC131073:TVG131073 UEY131073:UFC131073 UOU131073:UOY131073 UYQ131073:UYU131073 VIM131073:VIQ131073 VSI131073:VSM131073 WCE131073:WCI131073 WMA131073:WME131073 WVW131073:WWA131073 K196609:O196609 JK196609:JO196609 TG196609:TK196609 ADC196609:ADG196609 AMY196609:ANC196609 AWU196609:AWY196609 BGQ196609:BGU196609 BQM196609:BQQ196609 CAI196609:CAM196609 CKE196609:CKI196609 CUA196609:CUE196609 DDW196609:DEA196609 DNS196609:DNW196609 DXO196609:DXS196609 EHK196609:EHO196609 ERG196609:ERK196609 FBC196609:FBG196609 FKY196609:FLC196609 FUU196609:FUY196609 GEQ196609:GEU196609 GOM196609:GOQ196609 GYI196609:GYM196609 HIE196609:HII196609 HSA196609:HSE196609 IBW196609:ICA196609 ILS196609:ILW196609 IVO196609:IVS196609 JFK196609:JFO196609 JPG196609:JPK196609 JZC196609:JZG196609 KIY196609:KJC196609 KSU196609:KSY196609 LCQ196609:LCU196609 LMM196609:LMQ196609 LWI196609:LWM196609 MGE196609:MGI196609 MQA196609:MQE196609 MZW196609:NAA196609 NJS196609:NJW196609 NTO196609:NTS196609 ODK196609:ODO196609 ONG196609:ONK196609 OXC196609:OXG196609 PGY196609:PHC196609 PQU196609:PQY196609 QAQ196609:QAU196609 QKM196609:QKQ196609 QUI196609:QUM196609 REE196609:REI196609 ROA196609:ROE196609 RXW196609:RYA196609 SHS196609:SHW196609 SRO196609:SRS196609 TBK196609:TBO196609 TLG196609:TLK196609 TVC196609:TVG196609 UEY196609:UFC196609 UOU196609:UOY196609 UYQ196609:UYU196609 VIM196609:VIQ196609 VSI196609:VSM196609 WCE196609:WCI196609 WMA196609:WME196609 WVW196609:WWA196609 K262145:O262145 JK262145:JO262145 TG262145:TK262145 ADC262145:ADG262145 AMY262145:ANC262145 AWU262145:AWY262145 BGQ262145:BGU262145 BQM262145:BQQ262145 CAI262145:CAM262145 CKE262145:CKI262145 CUA262145:CUE262145 DDW262145:DEA262145 DNS262145:DNW262145 DXO262145:DXS262145 EHK262145:EHO262145 ERG262145:ERK262145 FBC262145:FBG262145 FKY262145:FLC262145 FUU262145:FUY262145 GEQ262145:GEU262145 GOM262145:GOQ262145 GYI262145:GYM262145 HIE262145:HII262145 HSA262145:HSE262145 IBW262145:ICA262145 ILS262145:ILW262145 IVO262145:IVS262145 JFK262145:JFO262145 JPG262145:JPK262145 JZC262145:JZG262145 KIY262145:KJC262145 KSU262145:KSY262145 LCQ262145:LCU262145 LMM262145:LMQ262145 LWI262145:LWM262145 MGE262145:MGI262145 MQA262145:MQE262145 MZW262145:NAA262145 NJS262145:NJW262145 NTO262145:NTS262145 ODK262145:ODO262145 ONG262145:ONK262145 OXC262145:OXG262145 PGY262145:PHC262145 PQU262145:PQY262145 QAQ262145:QAU262145 QKM262145:QKQ262145 QUI262145:QUM262145 REE262145:REI262145 ROA262145:ROE262145 RXW262145:RYA262145 SHS262145:SHW262145 SRO262145:SRS262145 TBK262145:TBO262145 TLG262145:TLK262145 TVC262145:TVG262145 UEY262145:UFC262145 UOU262145:UOY262145 UYQ262145:UYU262145 VIM262145:VIQ262145 VSI262145:VSM262145 WCE262145:WCI262145 WMA262145:WME262145 WVW262145:WWA262145 K327681:O327681 JK327681:JO327681 TG327681:TK327681 ADC327681:ADG327681 AMY327681:ANC327681 AWU327681:AWY327681 BGQ327681:BGU327681 BQM327681:BQQ327681 CAI327681:CAM327681 CKE327681:CKI327681 CUA327681:CUE327681 DDW327681:DEA327681 DNS327681:DNW327681 DXO327681:DXS327681 EHK327681:EHO327681 ERG327681:ERK327681 FBC327681:FBG327681 FKY327681:FLC327681 FUU327681:FUY327681 GEQ327681:GEU327681 GOM327681:GOQ327681 GYI327681:GYM327681 HIE327681:HII327681 HSA327681:HSE327681 IBW327681:ICA327681 ILS327681:ILW327681 IVO327681:IVS327681 JFK327681:JFO327681 JPG327681:JPK327681 JZC327681:JZG327681 KIY327681:KJC327681 KSU327681:KSY327681 LCQ327681:LCU327681 LMM327681:LMQ327681 LWI327681:LWM327681 MGE327681:MGI327681 MQA327681:MQE327681 MZW327681:NAA327681 NJS327681:NJW327681 NTO327681:NTS327681 ODK327681:ODO327681 ONG327681:ONK327681 OXC327681:OXG327681 PGY327681:PHC327681 PQU327681:PQY327681 QAQ327681:QAU327681 QKM327681:QKQ327681 QUI327681:QUM327681 REE327681:REI327681 ROA327681:ROE327681 RXW327681:RYA327681 SHS327681:SHW327681 SRO327681:SRS327681 TBK327681:TBO327681 TLG327681:TLK327681 TVC327681:TVG327681 UEY327681:UFC327681 UOU327681:UOY327681 UYQ327681:UYU327681 VIM327681:VIQ327681 VSI327681:VSM327681 WCE327681:WCI327681 WMA327681:WME327681 WVW327681:WWA327681 K393217:O393217 JK393217:JO393217 TG393217:TK393217 ADC393217:ADG393217 AMY393217:ANC393217 AWU393217:AWY393217 BGQ393217:BGU393217 BQM393217:BQQ393217 CAI393217:CAM393217 CKE393217:CKI393217 CUA393217:CUE393217 DDW393217:DEA393217 DNS393217:DNW393217 DXO393217:DXS393217 EHK393217:EHO393217 ERG393217:ERK393217 FBC393217:FBG393217 FKY393217:FLC393217 FUU393217:FUY393217 GEQ393217:GEU393217 GOM393217:GOQ393217 GYI393217:GYM393217 HIE393217:HII393217 HSA393217:HSE393217 IBW393217:ICA393217 ILS393217:ILW393217 IVO393217:IVS393217 JFK393217:JFO393217 JPG393217:JPK393217 JZC393217:JZG393217 KIY393217:KJC393217 KSU393217:KSY393217 LCQ393217:LCU393217 LMM393217:LMQ393217 LWI393217:LWM393217 MGE393217:MGI393217 MQA393217:MQE393217 MZW393217:NAA393217 NJS393217:NJW393217 NTO393217:NTS393217 ODK393217:ODO393217 ONG393217:ONK393217 OXC393217:OXG393217 PGY393217:PHC393217 PQU393217:PQY393217 QAQ393217:QAU393217 QKM393217:QKQ393217 QUI393217:QUM393217 REE393217:REI393217 ROA393217:ROE393217 RXW393217:RYA393217 SHS393217:SHW393217 SRO393217:SRS393217 TBK393217:TBO393217 TLG393217:TLK393217 TVC393217:TVG393217 UEY393217:UFC393217 UOU393217:UOY393217 UYQ393217:UYU393217 VIM393217:VIQ393217 VSI393217:VSM393217 WCE393217:WCI393217 WMA393217:WME393217 WVW393217:WWA393217 K458753:O458753 JK458753:JO458753 TG458753:TK458753 ADC458753:ADG458753 AMY458753:ANC458753 AWU458753:AWY458753 BGQ458753:BGU458753 BQM458753:BQQ458753 CAI458753:CAM458753 CKE458753:CKI458753 CUA458753:CUE458753 DDW458753:DEA458753 DNS458753:DNW458753 DXO458753:DXS458753 EHK458753:EHO458753 ERG458753:ERK458753 FBC458753:FBG458753 FKY458753:FLC458753 FUU458753:FUY458753 GEQ458753:GEU458753 GOM458753:GOQ458753 GYI458753:GYM458753 HIE458753:HII458753 HSA458753:HSE458753 IBW458753:ICA458753 ILS458753:ILW458753 IVO458753:IVS458753 JFK458753:JFO458753 JPG458753:JPK458753 JZC458753:JZG458753 KIY458753:KJC458753 KSU458753:KSY458753 LCQ458753:LCU458753 LMM458753:LMQ458753 LWI458753:LWM458753 MGE458753:MGI458753 MQA458753:MQE458753 MZW458753:NAA458753 NJS458753:NJW458753 NTO458753:NTS458753 ODK458753:ODO458753 ONG458753:ONK458753 OXC458753:OXG458753 PGY458753:PHC458753 PQU458753:PQY458753 QAQ458753:QAU458753 QKM458753:QKQ458753 QUI458753:QUM458753 REE458753:REI458753 ROA458753:ROE458753 RXW458753:RYA458753 SHS458753:SHW458753 SRO458753:SRS458753 TBK458753:TBO458753 TLG458753:TLK458753 TVC458753:TVG458753 UEY458753:UFC458753 UOU458753:UOY458753 UYQ458753:UYU458753 VIM458753:VIQ458753 VSI458753:VSM458753 WCE458753:WCI458753 WMA458753:WME458753 WVW458753:WWA458753 K524289:O524289 JK524289:JO524289 TG524289:TK524289 ADC524289:ADG524289 AMY524289:ANC524289 AWU524289:AWY524289 BGQ524289:BGU524289 BQM524289:BQQ524289 CAI524289:CAM524289 CKE524289:CKI524289 CUA524289:CUE524289 DDW524289:DEA524289 DNS524289:DNW524289 DXO524289:DXS524289 EHK524289:EHO524289 ERG524289:ERK524289 FBC524289:FBG524289 FKY524289:FLC524289 FUU524289:FUY524289 GEQ524289:GEU524289 GOM524289:GOQ524289 GYI524289:GYM524289 HIE524289:HII524289 HSA524289:HSE524289 IBW524289:ICA524289 ILS524289:ILW524289 IVO524289:IVS524289 JFK524289:JFO524289 JPG524289:JPK524289 JZC524289:JZG524289 KIY524289:KJC524289 KSU524289:KSY524289 LCQ524289:LCU524289 LMM524289:LMQ524289 LWI524289:LWM524289 MGE524289:MGI524289 MQA524289:MQE524289 MZW524289:NAA524289 NJS524289:NJW524289 NTO524289:NTS524289 ODK524289:ODO524289 ONG524289:ONK524289 OXC524289:OXG524289 PGY524289:PHC524289 PQU524289:PQY524289 QAQ524289:QAU524289 QKM524289:QKQ524289 QUI524289:QUM524289 REE524289:REI524289 ROA524289:ROE524289 RXW524289:RYA524289 SHS524289:SHW524289 SRO524289:SRS524289 TBK524289:TBO524289 TLG524289:TLK524289 TVC524289:TVG524289 UEY524289:UFC524289 UOU524289:UOY524289 UYQ524289:UYU524289 VIM524289:VIQ524289 VSI524289:VSM524289 WCE524289:WCI524289 WMA524289:WME524289 WVW524289:WWA524289 K589825:O589825 JK589825:JO589825 TG589825:TK589825 ADC589825:ADG589825 AMY589825:ANC589825 AWU589825:AWY589825 BGQ589825:BGU589825 BQM589825:BQQ589825 CAI589825:CAM589825 CKE589825:CKI589825 CUA589825:CUE589825 DDW589825:DEA589825 DNS589825:DNW589825 DXO589825:DXS589825 EHK589825:EHO589825 ERG589825:ERK589825 FBC589825:FBG589825 FKY589825:FLC589825 FUU589825:FUY589825 GEQ589825:GEU589825 GOM589825:GOQ589825 GYI589825:GYM589825 HIE589825:HII589825 HSA589825:HSE589825 IBW589825:ICA589825 ILS589825:ILW589825 IVO589825:IVS589825 JFK589825:JFO589825 JPG589825:JPK589825 JZC589825:JZG589825 KIY589825:KJC589825 KSU589825:KSY589825 LCQ589825:LCU589825 LMM589825:LMQ589825 LWI589825:LWM589825 MGE589825:MGI589825 MQA589825:MQE589825 MZW589825:NAA589825 NJS589825:NJW589825 NTO589825:NTS589825 ODK589825:ODO589825 ONG589825:ONK589825 OXC589825:OXG589825 PGY589825:PHC589825 PQU589825:PQY589825 QAQ589825:QAU589825 QKM589825:QKQ589825 QUI589825:QUM589825 REE589825:REI589825 ROA589825:ROE589825 RXW589825:RYA589825 SHS589825:SHW589825 SRO589825:SRS589825 TBK589825:TBO589825 TLG589825:TLK589825 TVC589825:TVG589825 UEY589825:UFC589825 UOU589825:UOY589825 UYQ589825:UYU589825 VIM589825:VIQ589825 VSI589825:VSM589825 WCE589825:WCI589825 WMA589825:WME589825 WVW589825:WWA589825 K655361:O655361 JK655361:JO655361 TG655361:TK655361 ADC655361:ADG655361 AMY655361:ANC655361 AWU655361:AWY655361 BGQ655361:BGU655361 BQM655361:BQQ655361 CAI655361:CAM655361 CKE655361:CKI655361 CUA655361:CUE655361 DDW655361:DEA655361 DNS655361:DNW655361 DXO655361:DXS655361 EHK655361:EHO655361 ERG655361:ERK655361 FBC655361:FBG655361 FKY655361:FLC655361 FUU655361:FUY655361 GEQ655361:GEU655361 GOM655361:GOQ655361 GYI655361:GYM655361 HIE655361:HII655361 HSA655361:HSE655361 IBW655361:ICA655361 ILS655361:ILW655361 IVO655361:IVS655361 JFK655361:JFO655361 JPG655361:JPK655361 JZC655361:JZG655361 KIY655361:KJC655361 KSU655361:KSY655361 LCQ655361:LCU655361 LMM655361:LMQ655361 LWI655361:LWM655361 MGE655361:MGI655361 MQA655361:MQE655361 MZW655361:NAA655361 NJS655361:NJW655361 NTO655361:NTS655361 ODK655361:ODO655361 ONG655361:ONK655361 OXC655361:OXG655361 PGY655361:PHC655361 PQU655361:PQY655361 QAQ655361:QAU655361 QKM655361:QKQ655361 QUI655361:QUM655361 REE655361:REI655361 ROA655361:ROE655361 RXW655361:RYA655361 SHS655361:SHW655361 SRO655361:SRS655361 TBK655361:TBO655361 TLG655361:TLK655361 TVC655361:TVG655361 UEY655361:UFC655361 UOU655361:UOY655361 UYQ655361:UYU655361 VIM655361:VIQ655361 VSI655361:VSM655361 WCE655361:WCI655361 WMA655361:WME655361 WVW655361:WWA655361 K720897:O720897 JK720897:JO720897 TG720897:TK720897 ADC720897:ADG720897 AMY720897:ANC720897 AWU720897:AWY720897 BGQ720897:BGU720897 BQM720897:BQQ720897 CAI720897:CAM720897 CKE720897:CKI720897 CUA720897:CUE720897 DDW720897:DEA720897 DNS720897:DNW720897 DXO720897:DXS720897 EHK720897:EHO720897 ERG720897:ERK720897 FBC720897:FBG720897 FKY720897:FLC720897 FUU720897:FUY720897 GEQ720897:GEU720897 GOM720897:GOQ720897 GYI720897:GYM720897 HIE720897:HII720897 HSA720897:HSE720897 IBW720897:ICA720897 ILS720897:ILW720897 IVO720897:IVS720897 JFK720897:JFO720897 JPG720897:JPK720897 JZC720897:JZG720897 KIY720897:KJC720897 KSU720897:KSY720897 LCQ720897:LCU720897 LMM720897:LMQ720897 LWI720897:LWM720897 MGE720897:MGI720897 MQA720897:MQE720897 MZW720897:NAA720897 NJS720897:NJW720897 NTO720897:NTS720897 ODK720897:ODO720897 ONG720897:ONK720897 OXC720897:OXG720897 PGY720897:PHC720897 PQU720897:PQY720897 QAQ720897:QAU720897 QKM720897:QKQ720897 QUI720897:QUM720897 REE720897:REI720897 ROA720897:ROE720897 RXW720897:RYA720897 SHS720897:SHW720897 SRO720897:SRS720897 TBK720897:TBO720897 TLG720897:TLK720897 TVC720897:TVG720897 UEY720897:UFC720897 UOU720897:UOY720897 UYQ720897:UYU720897 VIM720897:VIQ720897 VSI720897:VSM720897 WCE720897:WCI720897 WMA720897:WME720897 WVW720897:WWA720897 K786433:O786433 JK786433:JO786433 TG786433:TK786433 ADC786433:ADG786433 AMY786433:ANC786433 AWU786433:AWY786433 BGQ786433:BGU786433 BQM786433:BQQ786433 CAI786433:CAM786433 CKE786433:CKI786433 CUA786433:CUE786433 DDW786433:DEA786433 DNS786433:DNW786433 DXO786433:DXS786433 EHK786433:EHO786433 ERG786433:ERK786433 FBC786433:FBG786433 FKY786433:FLC786433 FUU786433:FUY786433 GEQ786433:GEU786433 GOM786433:GOQ786433 GYI786433:GYM786433 HIE786433:HII786433 HSA786433:HSE786433 IBW786433:ICA786433 ILS786433:ILW786433 IVO786433:IVS786433 JFK786433:JFO786433 JPG786433:JPK786433 JZC786433:JZG786433 KIY786433:KJC786433 KSU786433:KSY786433 LCQ786433:LCU786433 LMM786433:LMQ786433 LWI786433:LWM786433 MGE786433:MGI786433 MQA786433:MQE786433 MZW786433:NAA786433 NJS786433:NJW786433 NTO786433:NTS786433 ODK786433:ODO786433 ONG786433:ONK786433 OXC786433:OXG786433 PGY786433:PHC786433 PQU786433:PQY786433 QAQ786433:QAU786433 QKM786433:QKQ786433 QUI786433:QUM786433 REE786433:REI786433 ROA786433:ROE786433 RXW786433:RYA786433 SHS786433:SHW786433 SRO786433:SRS786433 TBK786433:TBO786433 TLG786433:TLK786433 TVC786433:TVG786433 UEY786433:UFC786433 UOU786433:UOY786433 UYQ786433:UYU786433 VIM786433:VIQ786433 VSI786433:VSM786433 WCE786433:WCI786433 WMA786433:WME786433 WVW786433:WWA786433 K851969:O851969 JK851969:JO851969 TG851969:TK851969 ADC851969:ADG851969 AMY851969:ANC851969 AWU851969:AWY851969 BGQ851969:BGU851969 BQM851969:BQQ851969 CAI851969:CAM851969 CKE851969:CKI851969 CUA851969:CUE851969 DDW851969:DEA851969 DNS851969:DNW851969 DXO851969:DXS851969 EHK851969:EHO851969 ERG851969:ERK851969 FBC851969:FBG851969 FKY851969:FLC851969 FUU851969:FUY851969 GEQ851969:GEU851969 GOM851969:GOQ851969 GYI851969:GYM851969 HIE851969:HII851969 HSA851969:HSE851969 IBW851969:ICA851969 ILS851969:ILW851969 IVO851969:IVS851969 JFK851969:JFO851969 JPG851969:JPK851969 JZC851969:JZG851969 KIY851969:KJC851969 KSU851969:KSY851969 LCQ851969:LCU851969 LMM851969:LMQ851969 LWI851969:LWM851969 MGE851969:MGI851969 MQA851969:MQE851969 MZW851969:NAA851969 NJS851969:NJW851969 NTO851969:NTS851969 ODK851969:ODO851969 ONG851969:ONK851969 OXC851969:OXG851969 PGY851969:PHC851969 PQU851969:PQY851969 QAQ851969:QAU851969 QKM851969:QKQ851969 QUI851969:QUM851969 REE851969:REI851969 ROA851969:ROE851969 RXW851969:RYA851969 SHS851969:SHW851969 SRO851969:SRS851969 TBK851969:TBO851969 TLG851969:TLK851969 TVC851969:TVG851969 UEY851969:UFC851969 UOU851969:UOY851969 UYQ851969:UYU851969 VIM851969:VIQ851969 VSI851969:VSM851969 WCE851969:WCI851969 WMA851969:WME851969 WVW851969:WWA851969 K917505:O917505 JK917505:JO917505 TG917505:TK917505 ADC917505:ADG917505 AMY917505:ANC917505 AWU917505:AWY917505 BGQ917505:BGU917505 BQM917505:BQQ917505 CAI917505:CAM917505 CKE917505:CKI917505 CUA917505:CUE917505 DDW917505:DEA917505 DNS917505:DNW917505 DXO917505:DXS917505 EHK917505:EHO917505 ERG917505:ERK917505 FBC917505:FBG917505 FKY917505:FLC917505 FUU917505:FUY917505 GEQ917505:GEU917505 GOM917505:GOQ917505 GYI917505:GYM917505 HIE917505:HII917505 HSA917505:HSE917505 IBW917505:ICA917505 ILS917505:ILW917505 IVO917505:IVS917505 JFK917505:JFO917505 JPG917505:JPK917505 JZC917505:JZG917505 KIY917505:KJC917505 KSU917505:KSY917505 LCQ917505:LCU917505 LMM917505:LMQ917505 LWI917505:LWM917505 MGE917505:MGI917505 MQA917505:MQE917505 MZW917505:NAA917505 NJS917505:NJW917505 NTO917505:NTS917505 ODK917505:ODO917505 ONG917505:ONK917505 OXC917505:OXG917505 PGY917505:PHC917505 PQU917505:PQY917505 QAQ917505:QAU917505 QKM917505:QKQ917505 QUI917505:QUM917505 REE917505:REI917505 ROA917505:ROE917505 RXW917505:RYA917505 SHS917505:SHW917505 SRO917505:SRS917505 TBK917505:TBO917505 TLG917505:TLK917505 TVC917505:TVG917505 UEY917505:UFC917505 UOU917505:UOY917505 UYQ917505:UYU917505 VIM917505:VIQ917505 VSI917505:VSM917505 WCE917505:WCI917505 WMA917505:WME917505 WVW917505:WWA917505 K983041:O983041 JK983041:JO983041 TG983041:TK983041 ADC983041:ADG983041 AMY983041:ANC983041 AWU983041:AWY983041 BGQ983041:BGU983041 BQM983041:BQQ983041 CAI983041:CAM983041 CKE983041:CKI983041 CUA983041:CUE983041 DDW983041:DEA983041 DNS983041:DNW983041 DXO983041:DXS983041 EHK983041:EHO983041 ERG983041:ERK983041 FBC983041:FBG983041 FKY983041:FLC983041 FUU983041:FUY983041 GEQ983041:GEU983041 GOM983041:GOQ983041 GYI983041:GYM983041 HIE983041:HII983041 HSA983041:HSE983041 IBW983041:ICA983041 ILS983041:ILW983041 IVO983041:IVS983041 JFK983041:JFO983041 JPG983041:JPK983041 JZC983041:JZG983041 KIY983041:KJC983041 KSU983041:KSY983041 LCQ983041:LCU983041 LMM983041:LMQ983041 LWI983041:LWM983041 MGE983041:MGI983041 MQA983041:MQE983041 MZW983041:NAA983041 NJS983041:NJW983041 NTO983041:NTS983041 ODK983041:ODO983041 ONG983041:ONK983041 OXC983041:OXG983041 PGY983041:PHC983041 PQU983041:PQY983041 QAQ983041:QAU983041 QKM983041:QKQ983041 QUI983041:QUM983041 REE983041:REI983041 ROA983041:ROE983041 RXW983041:RYA983041 SHS983041:SHW983041 SRO983041:SRS983041 TBK983041:TBO983041 TLG983041:TLK983041 TVC983041:TVG983041 UEY983041:UFC983041 UOU983041:UOY983041 UYQ983041:UYU983041 VIM983041:VIQ983041 VSI983041:VSM983041 WCE983041:WCI983041 WMA983041:WME983041 WVW983041:WWA983041 N9:O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N65539:O65539 JN65539:JO65539 TJ65539:TK65539 ADF65539:ADG65539 ANB65539:ANC65539 AWX65539:AWY65539 BGT65539:BGU65539 BQP65539:BQQ65539 CAL65539:CAM65539 CKH65539:CKI65539 CUD65539:CUE65539 DDZ65539:DEA65539 DNV65539:DNW65539 DXR65539:DXS65539 EHN65539:EHO65539 ERJ65539:ERK65539 FBF65539:FBG65539 FLB65539:FLC65539 FUX65539:FUY65539 GET65539:GEU65539 GOP65539:GOQ65539 GYL65539:GYM65539 HIH65539:HII65539 HSD65539:HSE65539 IBZ65539:ICA65539 ILV65539:ILW65539 IVR65539:IVS65539 JFN65539:JFO65539 JPJ65539:JPK65539 JZF65539:JZG65539 KJB65539:KJC65539 KSX65539:KSY65539 LCT65539:LCU65539 LMP65539:LMQ65539 LWL65539:LWM65539 MGH65539:MGI65539 MQD65539:MQE65539 MZZ65539:NAA65539 NJV65539:NJW65539 NTR65539:NTS65539 ODN65539:ODO65539 ONJ65539:ONK65539 OXF65539:OXG65539 PHB65539:PHC65539 PQX65539:PQY65539 QAT65539:QAU65539 QKP65539:QKQ65539 QUL65539:QUM65539 REH65539:REI65539 ROD65539:ROE65539 RXZ65539:RYA65539 SHV65539:SHW65539 SRR65539:SRS65539 TBN65539:TBO65539 TLJ65539:TLK65539 TVF65539:TVG65539 UFB65539:UFC65539 UOX65539:UOY65539 UYT65539:UYU65539 VIP65539:VIQ65539 VSL65539:VSM65539 WCH65539:WCI65539 WMD65539:WME65539 WVZ65539:WWA65539 N131075:O131075 JN131075:JO131075 TJ131075:TK131075 ADF131075:ADG131075 ANB131075:ANC131075 AWX131075:AWY131075 BGT131075:BGU131075 BQP131075:BQQ131075 CAL131075:CAM131075 CKH131075:CKI131075 CUD131075:CUE131075 DDZ131075:DEA131075 DNV131075:DNW131075 DXR131075:DXS131075 EHN131075:EHO131075 ERJ131075:ERK131075 FBF131075:FBG131075 FLB131075:FLC131075 FUX131075:FUY131075 GET131075:GEU131075 GOP131075:GOQ131075 GYL131075:GYM131075 HIH131075:HII131075 HSD131075:HSE131075 IBZ131075:ICA131075 ILV131075:ILW131075 IVR131075:IVS131075 JFN131075:JFO131075 JPJ131075:JPK131075 JZF131075:JZG131075 KJB131075:KJC131075 KSX131075:KSY131075 LCT131075:LCU131075 LMP131075:LMQ131075 LWL131075:LWM131075 MGH131075:MGI131075 MQD131075:MQE131075 MZZ131075:NAA131075 NJV131075:NJW131075 NTR131075:NTS131075 ODN131075:ODO131075 ONJ131075:ONK131075 OXF131075:OXG131075 PHB131075:PHC131075 PQX131075:PQY131075 QAT131075:QAU131075 QKP131075:QKQ131075 QUL131075:QUM131075 REH131075:REI131075 ROD131075:ROE131075 RXZ131075:RYA131075 SHV131075:SHW131075 SRR131075:SRS131075 TBN131075:TBO131075 TLJ131075:TLK131075 TVF131075:TVG131075 UFB131075:UFC131075 UOX131075:UOY131075 UYT131075:UYU131075 VIP131075:VIQ131075 VSL131075:VSM131075 WCH131075:WCI131075 WMD131075:WME131075 WVZ131075:WWA131075 N196611:O196611 JN196611:JO196611 TJ196611:TK196611 ADF196611:ADG196611 ANB196611:ANC196611 AWX196611:AWY196611 BGT196611:BGU196611 BQP196611:BQQ196611 CAL196611:CAM196611 CKH196611:CKI196611 CUD196611:CUE196611 DDZ196611:DEA196611 DNV196611:DNW196611 DXR196611:DXS196611 EHN196611:EHO196611 ERJ196611:ERK196611 FBF196611:FBG196611 FLB196611:FLC196611 FUX196611:FUY196611 GET196611:GEU196611 GOP196611:GOQ196611 GYL196611:GYM196611 HIH196611:HII196611 HSD196611:HSE196611 IBZ196611:ICA196611 ILV196611:ILW196611 IVR196611:IVS196611 JFN196611:JFO196611 JPJ196611:JPK196611 JZF196611:JZG196611 KJB196611:KJC196611 KSX196611:KSY196611 LCT196611:LCU196611 LMP196611:LMQ196611 LWL196611:LWM196611 MGH196611:MGI196611 MQD196611:MQE196611 MZZ196611:NAA196611 NJV196611:NJW196611 NTR196611:NTS196611 ODN196611:ODO196611 ONJ196611:ONK196611 OXF196611:OXG196611 PHB196611:PHC196611 PQX196611:PQY196611 QAT196611:QAU196611 QKP196611:QKQ196611 QUL196611:QUM196611 REH196611:REI196611 ROD196611:ROE196611 RXZ196611:RYA196611 SHV196611:SHW196611 SRR196611:SRS196611 TBN196611:TBO196611 TLJ196611:TLK196611 TVF196611:TVG196611 UFB196611:UFC196611 UOX196611:UOY196611 UYT196611:UYU196611 VIP196611:VIQ196611 VSL196611:VSM196611 WCH196611:WCI196611 WMD196611:WME196611 WVZ196611:WWA196611 N262147:O262147 JN262147:JO262147 TJ262147:TK262147 ADF262147:ADG262147 ANB262147:ANC262147 AWX262147:AWY262147 BGT262147:BGU262147 BQP262147:BQQ262147 CAL262147:CAM262147 CKH262147:CKI262147 CUD262147:CUE262147 DDZ262147:DEA262147 DNV262147:DNW262147 DXR262147:DXS262147 EHN262147:EHO262147 ERJ262147:ERK262147 FBF262147:FBG262147 FLB262147:FLC262147 FUX262147:FUY262147 GET262147:GEU262147 GOP262147:GOQ262147 GYL262147:GYM262147 HIH262147:HII262147 HSD262147:HSE262147 IBZ262147:ICA262147 ILV262147:ILW262147 IVR262147:IVS262147 JFN262147:JFO262147 JPJ262147:JPK262147 JZF262147:JZG262147 KJB262147:KJC262147 KSX262147:KSY262147 LCT262147:LCU262147 LMP262147:LMQ262147 LWL262147:LWM262147 MGH262147:MGI262147 MQD262147:MQE262147 MZZ262147:NAA262147 NJV262147:NJW262147 NTR262147:NTS262147 ODN262147:ODO262147 ONJ262147:ONK262147 OXF262147:OXG262147 PHB262147:PHC262147 PQX262147:PQY262147 QAT262147:QAU262147 QKP262147:QKQ262147 QUL262147:QUM262147 REH262147:REI262147 ROD262147:ROE262147 RXZ262147:RYA262147 SHV262147:SHW262147 SRR262147:SRS262147 TBN262147:TBO262147 TLJ262147:TLK262147 TVF262147:TVG262147 UFB262147:UFC262147 UOX262147:UOY262147 UYT262147:UYU262147 VIP262147:VIQ262147 VSL262147:VSM262147 WCH262147:WCI262147 WMD262147:WME262147 WVZ262147:WWA262147 N327683:O327683 JN327683:JO327683 TJ327683:TK327683 ADF327683:ADG327683 ANB327683:ANC327683 AWX327683:AWY327683 BGT327683:BGU327683 BQP327683:BQQ327683 CAL327683:CAM327683 CKH327683:CKI327683 CUD327683:CUE327683 DDZ327683:DEA327683 DNV327683:DNW327683 DXR327683:DXS327683 EHN327683:EHO327683 ERJ327683:ERK327683 FBF327683:FBG327683 FLB327683:FLC327683 FUX327683:FUY327683 GET327683:GEU327683 GOP327683:GOQ327683 GYL327683:GYM327683 HIH327683:HII327683 HSD327683:HSE327683 IBZ327683:ICA327683 ILV327683:ILW327683 IVR327683:IVS327683 JFN327683:JFO327683 JPJ327683:JPK327683 JZF327683:JZG327683 KJB327683:KJC327683 KSX327683:KSY327683 LCT327683:LCU327683 LMP327683:LMQ327683 LWL327683:LWM327683 MGH327683:MGI327683 MQD327683:MQE327683 MZZ327683:NAA327683 NJV327683:NJW327683 NTR327683:NTS327683 ODN327683:ODO327683 ONJ327683:ONK327683 OXF327683:OXG327683 PHB327683:PHC327683 PQX327683:PQY327683 QAT327683:QAU327683 QKP327683:QKQ327683 QUL327683:QUM327683 REH327683:REI327683 ROD327683:ROE327683 RXZ327683:RYA327683 SHV327683:SHW327683 SRR327683:SRS327683 TBN327683:TBO327683 TLJ327683:TLK327683 TVF327683:TVG327683 UFB327683:UFC327683 UOX327683:UOY327683 UYT327683:UYU327683 VIP327683:VIQ327683 VSL327683:VSM327683 WCH327683:WCI327683 WMD327683:WME327683 WVZ327683:WWA327683 N393219:O393219 JN393219:JO393219 TJ393219:TK393219 ADF393219:ADG393219 ANB393219:ANC393219 AWX393219:AWY393219 BGT393219:BGU393219 BQP393219:BQQ393219 CAL393219:CAM393219 CKH393219:CKI393219 CUD393219:CUE393219 DDZ393219:DEA393219 DNV393219:DNW393219 DXR393219:DXS393219 EHN393219:EHO393219 ERJ393219:ERK393219 FBF393219:FBG393219 FLB393219:FLC393219 FUX393219:FUY393219 GET393219:GEU393219 GOP393219:GOQ393219 GYL393219:GYM393219 HIH393219:HII393219 HSD393219:HSE393219 IBZ393219:ICA393219 ILV393219:ILW393219 IVR393219:IVS393219 JFN393219:JFO393219 JPJ393219:JPK393219 JZF393219:JZG393219 KJB393219:KJC393219 KSX393219:KSY393219 LCT393219:LCU393219 LMP393219:LMQ393219 LWL393219:LWM393219 MGH393219:MGI393219 MQD393219:MQE393219 MZZ393219:NAA393219 NJV393219:NJW393219 NTR393219:NTS393219 ODN393219:ODO393219 ONJ393219:ONK393219 OXF393219:OXG393219 PHB393219:PHC393219 PQX393219:PQY393219 QAT393219:QAU393219 QKP393219:QKQ393219 QUL393219:QUM393219 REH393219:REI393219 ROD393219:ROE393219 RXZ393219:RYA393219 SHV393219:SHW393219 SRR393219:SRS393219 TBN393219:TBO393219 TLJ393219:TLK393219 TVF393219:TVG393219 UFB393219:UFC393219 UOX393219:UOY393219 UYT393219:UYU393219 VIP393219:VIQ393219 VSL393219:VSM393219 WCH393219:WCI393219 WMD393219:WME393219 WVZ393219:WWA393219 N458755:O458755 JN458755:JO458755 TJ458755:TK458755 ADF458755:ADG458755 ANB458755:ANC458755 AWX458755:AWY458755 BGT458755:BGU458755 BQP458755:BQQ458755 CAL458755:CAM458755 CKH458755:CKI458755 CUD458755:CUE458755 DDZ458755:DEA458755 DNV458755:DNW458755 DXR458755:DXS458755 EHN458755:EHO458755 ERJ458755:ERK458755 FBF458755:FBG458755 FLB458755:FLC458755 FUX458755:FUY458755 GET458755:GEU458755 GOP458755:GOQ458755 GYL458755:GYM458755 HIH458755:HII458755 HSD458755:HSE458755 IBZ458755:ICA458755 ILV458755:ILW458755 IVR458755:IVS458755 JFN458755:JFO458755 JPJ458755:JPK458755 JZF458755:JZG458755 KJB458755:KJC458755 KSX458755:KSY458755 LCT458755:LCU458755 LMP458755:LMQ458755 LWL458755:LWM458755 MGH458755:MGI458755 MQD458755:MQE458755 MZZ458755:NAA458755 NJV458755:NJW458755 NTR458755:NTS458755 ODN458755:ODO458755 ONJ458755:ONK458755 OXF458755:OXG458755 PHB458755:PHC458755 PQX458755:PQY458755 QAT458755:QAU458755 QKP458755:QKQ458755 QUL458755:QUM458755 REH458755:REI458755 ROD458755:ROE458755 RXZ458755:RYA458755 SHV458755:SHW458755 SRR458755:SRS458755 TBN458755:TBO458755 TLJ458755:TLK458755 TVF458755:TVG458755 UFB458755:UFC458755 UOX458755:UOY458755 UYT458755:UYU458755 VIP458755:VIQ458755 VSL458755:VSM458755 WCH458755:WCI458755 WMD458755:WME458755 WVZ458755:WWA458755 N524291:O524291 JN524291:JO524291 TJ524291:TK524291 ADF524291:ADG524291 ANB524291:ANC524291 AWX524291:AWY524291 BGT524291:BGU524291 BQP524291:BQQ524291 CAL524291:CAM524291 CKH524291:CKI524291 CUD524291:CUE524291 DDZ524291:DEA524291 DNV524291:DNW524291 DXR524291:DXS524291 EHN524291:EHO524291 ERJ524291:ERK524291 FBF524291:FBG524291 FLB524291:FLC524291 FUX524291:FUY524291 GET524291:GEU524291 GOP524291:GOQ524291 GYL524291:GYM524291 HIH524291:HII524291 HSD524291:HSE524291 IBZ524291:ICA524291 ILV524291:ILW524291 IVR524291:IVS524291 JFN524291:JFO524291 JPJ524291:JPK524291 JZF524291:JZG524291 KJB524291:KJC524291 KSX524291:KSY524291 LCT524291:LCU524291 LMP524291:LMQ524291 LWL524291:LWM524291 MGH524291:MGI524291 MQD524291:MQE524291 MZZ524291:NAA524291 NJV524291:NJW524291 NTR524291:NTS524291 ODN524291:ODO524291 ONJ524291:ONK524291 OXF524291:OXG524291 PHB524291:PHC524291 PQX524291:PQY524291 QAT524291:QAU524291 QKP524291:QKQ524291 QUL524291:QUM524291 REH524291:REI524291 ROD524291:ROE524291 RXZ524291:RYA524291 SHV524291:SHW524291 SRR524291:SRS524291 TBN524291:TBO524291 TLJ524291:TLK524291 TVF524291:TVG524291 UFB524291:UFC524291 UOX524291:UOY524291 UYT524291:UYU524291 VIP524291:VIQ524291 VSL524291:VSM524291 WCH524291:WCI524291 WMD524291:WME524291 WVZ524291:WWA524291 N589827:O589827 JN589827:JO589827 TJ589827:TK589827 ADF589827:ADG589827 ANB589827:ANC589827 AWX589827:AWY589827 BGT589827:BGU589827 BQP589827:BQQ589827 CAL589827:CAM589827 CKH589827:CKI589827 CUD589827:CUE589827 DDZ589827:DEA589827 DNV589827:DNW589827 DXR589827:DXS589827 EHN589827:EHO589827 ERJ589827:ERK589827 FBF589827:FBG589827 FLB589827:FLC589827 FUX589827:FUY589827 GET589827:GEU589827 GOP589827:GOQ589827 GYL589827:GYM589827 HIH589827:HII589827 HSD589827:HSE589827 IBZ589827:ICA589827 ILV589827:ILW589827 IVR589827:IVS589827 JFN589827:JFO589827 JPJ589827:JPK589827 JZF589827:JZG589827 KJB589827:KJC589827 KSX589827:KSY589827 LCT589827:LCU589827 LMP589827:LMQ589827 LWL589827:LWM589827 MGH589827:MGI589827 MQD589827:MQE589827 MZZ589827:NAA589827 NJV589827:NJW589827 NTR589827:NTS589827 ODN589827:ODO589827 ONJ589827:ONK589827 OXF589827:OXG589827 PHB589827:PHC589827 PQX589827:PQY589827 QAT589827:QAU589827 QKP589827:QKQ589827 QUL589827:QUM589827 REH589827:REI589827 ROD589827:ROE589827 RXZ589827:RYA589827 SHV589827:SHW589827 SRR589827:SRS589827 TBN589827:TBO589827 TLJ589827:TLK589827 TVF589827:TVG589827 UFB589827:UFC589827 UOX589827:UOY589827 UYT589827:UYU589827 VIP589827:VIQ589827 VSL589827:VSM589827 WCH589827:WCI589827 WMD589827:WME589827 WVZ589827:WWA589827 N655363:O655363 JN655363:JO655363 TJ655363:TK655363 ADF655363:ADG655363 ANB655363:ANC655363 AWX655363:AWY655363 BGT655363:BGU655363 BQP655363:BQQ655363 CAL655363:CAM655363 CKH655363:CKI655363 CUD655363:CUE655363 DDZ655363:DEA655363 DNV655363:DNW655363 DXR655363:DXS655363 EHN655363:EHO655363 ERJ655363:ERK655363 FBF655363:FBG655363 FLB655363:FLC655363 FUX655363:FUY655363 GET655363:GEU655363 GOP655363:GOQ655363 GYL655363:GYM655363 HIH655363:HII655363 HSD655363:HSE655363 IBZ655363:ICA655363 ILV655363:ILW655363 IVR655363:IVS655363 JFN655363:JFO655363 JPJ655363:JPK655363 JZF655363:JZG655363 KJB655363:KJC655363 KSX655363:KSY655363 LCT655363:LCU655363 LMP655363:LMQ655363 LWL655363:LWM655363 MGH655363:MGI655363 MQD655363:MQE655363 MZZ655363:NAA655363 NJV655363:NJW655363 NTR655363:NTS655363 ODN655363:ODO655363 ONJ655363:ONK655363 OXF655363:OXG655363 PHB655363:PHC655363 PQX655363:PQY655363 QAT655363:QAU655363 QKP655363:QKQ655363 QUL655363:QUM655363 REH655363:REI655363 ROD655363:ROE655363 RXZ655363:RYA655363 SHV655363:SHW655363 SRR655363:SRS655363 TBN655363:TBO655363 TLJ655363:TLK655363 TVF655363:TVG655363 UFB655363:UFC655363 UOX655363:UOY655363 UYT655363:UYU655363 VIP655363:VIQ655363 VSL655363:VSM655363 WCH655363:WCI655363 WMD655363:WME655363 WVZ655363:WWA655363 N720899:O720899 JN720899:JO720899 TJ720899:TK720899 ADF720899:ADG720899 ANB720899:ANC720899 AWX720899:AWY720899 BGT720899:BGU720899 BQP720899:BQQ720899 CAL720899:CAM720899 CKH720899:CKI720899 CUD720899:CUE720899 DDZ720899:DEA720899 DNV720899:DNW720899 DXR720899:DXS720899 EHN720899:EHO720899 ERJ720899:ERK720899 FBF720899:FBG720899 FLB720899:FLC720899 FUX720899:FUY720899 GET720899:GEU720899 GOP720899:GOQ720899 GYL720899:GYM720899 HIH720899:HII720899 HSD720899:HSE720899 IBZ720899:ICA720899 ILV720899:ILW720899 IVR720899:IVS720899 JFN720899:JFO720899 JPJ720899:JPK720899 JZF720899:JZG720899 KJB720899:KJC720899 KSX720899:KSY720899 LCT720899:LCU720899 LMP720899:LMQ720899 LWL720899:LWM720899 MGH720899:MGI720899 MQD720899:MQE720899 MZZ720899:NAA720899 NJV720899:NJW720899 NTR720899:NTS720899 ODN720899:ODO720899 ONJ720899:ONK720899 OXF720899:OXG720899 PHB720899:PHC720899 PQX720899:PQY720899 QAT720899:QAU720899 QKP720899:QKQ720899 QUL720899:QUM720899 REH720899:REI720899 ROD720899:ROE720899 RXZ720899:RYA720899 SHV720899:SHW720899 SRR720899:SRS720899 TBN720899:TBO720899 TLJ720899:TLK720899 TVF720899:TVG720899 UFB720899:UFC720899 UOX720899:UOY720899 UYT720899:UYU720899 VIP720899:VIQ720899 VSL720899:VSM720899 WCH720899:WCI720899 WMD720899:WME720899 WVZ720899:WWA720899 N786435:O786435 JN786435:JO786435 TJ786435:TK786435 ADF786435:ADG786435 ANB786435:ANC786435 AWX786435:AWY786435 BGT786435:BGU786435 BQP786435:BQQ786435 CAL786435:CAM786435 CKH786435:CKI786435 CUD786435:CUE786435 DDZ786435:DEA786435 DNV786435:DNW786435 DXR786435:DXS786435 EHN786435:EHO786435 ERJ786435:ERK786435 FBF786435:FBG786435 FLB786435:FLC786435 FUX786435:FUY786435 GET786435:GEU786435 GOP786435:GOQ786435 GYL786435:GYM786435 HIH786435:HII786435 HSD786435:HSE786435 IBZ786435:ICA786435 ILV786435:ILW786435 IVR786435:IVS786435 JFN786435:JFO786435 JPJ786435:JPK786435 JZF786435:JZG786435 KJB786435:KJC786435 KSX786435:KSY786435 LCT786435:LCU786435 LMP786435:LMQ786435 LWL786435:LWM786435 MGH786435:MGI786435 MQD786435:MQE786435 MZZ786435:NAA786435 NJV786435:NJW786435 NTR786435:NTS786435 ODN786435:ODO786435 ONJ786435:ONK786435 OXF786435:OXG786435 PHB786435:PHC786435 PQX786435:PQY786435 QAT786435:QAU786435 QKP786435:QKQ786435 QUL786435:QUM786435 REH786435:REI786435 ROD786435:ROE786435 RXZ786435:RYA786435 SHV786435:SHW786435 SRR786435:SRS786435 TBN786435:TBO786435 TLJ786435:TLK786435 TVF786435:TVG786435 UFB786435:UFC786435 UOX786435:UOY786435 UYT786435:UYU786435 VIP786435:VIQ786435 VSL786435:VSM786435 WCH786435:WCI786435 WMD786435:WME786435 WVZ786435:WWA786435 N851971:O851971 JN851971:JO851971 TJ851971:TK851971 ADF851971:ADG851971 ANB851971:ANC851971 AWX851971:AWY851971 BGT851971:BGU851971 BQP851971:BQQ851971 CAL851971:CAM851971 CKH851971:CKI851971 CUD851971:CUE851971 DDZ851971:DEA851971 DNV851971:DNW851971 DXR851971:DXS851971 EHN851971:EHO851971 ERJ851971:ERK851971 FBF851971:FBG851971 FLB851971:FLC851971 FUX851971:FUY851971 GET851971:GEU851971 GOP851971:GOQ851971 GYL851971:GYM851971 HIH851971:HII851971 HSD851971:HSE851971 IBZ851971:ICA851971 ILV851971:ILW851971 IVR851971:IVS851971 JFN851971:JFO851971 JPJ851971:JPK851971 JZF851971:JZG851971 KJB851971:KJC851971 KSX851971:KSY851971 LCT851971:LCU851971 LMP851971:LMQ851971 LWL851971:LWM851971 MGH851971:MGI851971 MQD851971:MQE851971 MZZ851971:NAA851971 NJV851971:NJW851971 NTR851971:NTS851971 ODN851971:ODO851971 ONJ851971:ONK851971 OXF851971:OXG851971 PHB851971:PHC851971 PQX851971:PQY851971 QAT851971:QAU851971 QKP851971:QKQ851971 QUL851971:QUM851971 REH851971:REI851971 ROD851971:ROE851971 RXZ851971:RYA851971 SHV851971:SHW851971 SRR851971:SRS851971 TBN851971:TBO851971 TLJ851971:TLK851971 TVF851971:TVG851971 UFB851971:UFC851971 UOX851971:UOY851971 UYT851971:UYU851971 VIP851971:VIQ851971 VSL851971:VSM851971 WCH851971:WCI851971 WMD851971:WME851971 WVZ851971:WWA851971 N917507:O917507 JN917507:JO917507 TJ917507:TK917507 ADF917507:ADG917507 ANB917507:ANC917507 AWX917507:AWY917507 BGT917507:BGU917507 BQP917507:BQQ917507 CAL917507:CAM917507 CKH917507:CKI917507 CUD917507:CUE917507 DDZ917507:DEA917507 DNV917507:DNW917507 DXR917507:DXS917507 EHN917507:EHO917507 ERJ917507:ERK917507 FBF917507:FBG917507 FLB917507:FLC917507 FUX917507:FUY917507 GET917507:GEU917507 GOP917507:GOQ917507 GYL917507:GYM917507 HIH917507:HII917507 HSD917507:HSE917507 IBZ917507:ICA917507 ILV917507:ILW917507 IVR917507:IVS917507 JFN917507:JFO917507 JPJ917507:JPK917507 JZF917507:JZG917507 KJB917507:KJC917507 KSX917507:KSY917507 LCT917507:LCU917507 LMP917507:LMQ917507 LWL917507:LWM917507 MGH917507:MGI917507 MQD917507:MQE917507 MZZ917507:NAA917507 NJV917507:NJW917507 NTR917507:NTS917507 ODN917507:ODO917507 ONJ917507:ONK917507 OXF917507:OXG917507 PHB917507:PHC917507 PQX917507:PQY917507 QAT917507:QAU917507 QKP917507:QKQ917507 QUL917507:QUM917507 REH917507:REI917507 ROD917507:ROE917507 RXZ917507:RYA917507 SHV917507:SHW917507 SRR917507:SRS917507 TBN917507:TBO917507 TLJ917507:TLK917507 TVF917507:TVG917507 UFB917507:UFC917507 UOX917507:UOY917507 UYT917507:UYU917507 VIP917507:VIQ917507 VSL917507:VSM917507 WCH917507:WCI917507 WMD917507:WME917507 WVZ917507:WWA917507 N983043:O983043 JN983043:JO983043 TJ983043:TK983043 ADF983043:ADG983043 ANB983043:ANC983043 AWX983043:AWY983043 BGT983043:BGU983043 BQP983043:BQQ983043 CAL983043:CAM983043 CKH983043:CKI983043 CUD983043:CUE983043 DDZ983043:DEA983043 DNV983043:DNW983043 DXR983043:DXS983043 EHN983043:EHO983043 ERJ983043:ERK983043 FBF983043:FBG983043 FLB983043:FLC983043 FUX983043:FUY983043 GET983043:GEU983043 GOP983043:GOQ983043 GYL983043:GYM983043 HIH983043:HII983043 HSD983043:HSE983043 IBZ983043:ICA983043 ILV983043:ILW983043 IVR983043:IVS983043 JFN983043:JFO983043 JPJ983043:JPK983043 JZF983043:JZG983043 KJB983043:KJC983043 KSX983043:KSY983043 LCT983043:LCU983043 LMP983043:LMQ983043 LWL983043:LWM983043 MGH983043:MGI983043 MQD983043:MQE983043 MZZ983043:NAA983043 NJV983043:NJW983043 NTR983043:NTS983043 ODN983043:ODO983043 ONJ983043:ONK983043 OXF983043:OXG983043 PHB983043:PHC983043 PQX983043:PQY983043 QAT983043:QAU983043 QKP983043:QKQ983043 QUL983043:QUM983043 REH983043:REI983043 ROD983043:ROE983043 RXZ983043:RYA983043 SHV983043:SHW983043 SRR983043:SRS983043 TBN983043:TBO983043 TLJ983043:TLK983043 TVF983043:TVG983043 UFB983043:UFC983043 UOX983043:UOY983043 UYT983043:UYU983043 VIP983043:VIQ983043 VSL983043:VSM983043 WCH983043:WCI983043 WMD983043:WME983043">
      <formula1>$B$32:$B$108</formula1>
    </dataValidation>
  </dataValidations>
  <hyperlinks>
    <hyperlink ref="A113:AR113" r:id="rId1" display="U denotes data collected from the UNSD/UNEP biennial Questionnaires on Environment Statistics, Water section. Questionnaires available at: http://unstats.un.org/unsd/environment/questionnaire.htm ."/>
    <hyperlink ref="A114:AR114" r:id="rId2" display="E denotes the Eurostat environment statistics main tables and database (http://ec.europa.eu/eurostat/data/database). (Date of extraction: June 2016.)"/>
  </hyperlinks>
  <pageMargins left="0.75" right="0.75" top="0.5" bottom="0.5" header="0.5" footer="0.5"/>
  <pageSetup paperSize="5" scale="61"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0"/>
  <sheetViews>
    <sheetView workbookViewId="0">
      <selection activeCell="V8" sqref="V8:V80"/>
    </sheetView>
  </sheetViews>
  <sheetFormatPr defaultRowHeight="14.4" x14ac:dyDescent="0.3"/>
  <cols>
    <col min="2" max="22" width="3.77734375" customWidth="1"/>
  </cols>
  <sheetData>
    <row r="2" spans="2:22" x14ac:dyDescent="0.3">
      <c r="B2">
        <v>90</v>
      </c>
      <c r="C2">
        <v>95</v>
      </c>
      <c r="D2">
        <v>96</v>
      </c>
      <c r="E2">
        <v>97</v>
      </c>
      <c r="F2">
        <v>98</v>
      </c>
      <c r="G2">
        <v>99</v>
      </c>
      <c r="H2">
        <v>0</v>
      </c>
      <c r="I2">
        <v>1</v>
      </c>
      <c r="J2">
        <v>2</v>
      </c>
      <c r="K2">
        <v>3</v>
      </c>
      <c r="L2">
        <v>4</v>
      </c>
      <c r="M2">
        <v>5</v>
      </c>
      <c r="N2">
        <v>6</v>
      </c>
      <c r="O2">
        <v>7</v>
      </c>
      <c r="P2">
        <v>8</v>
      </c>
      <c r="Q2">
        <v>9</v>
      </c>
      <c r="R2">
        <v>10</v>
      </c>
      <c r="S2">
        <v>11</v>
      </c>
      <c r="T2">
        <v>12</v>
      </c>
      <c r="U2">
        <v>13</v>
      </c>
      <c r="V2">
        <v>14</v>
      </c>
    </row>
    <row r="3" spans="2:22" x14ac:dyDescent="0.3">
      <c r="B3" s="109"/>
      <c r="C3" s="109"/>
      <c r="D3" s="109"/>
      <c r="E3" s="109"/>
      <c r="F3" s="109"/>
      <c r="G3" s="109"/>
      <c r="H3" s="109"/>
      <c r="I3" s="109"/>
      <c r="J3" s="109"/>
      <c r="K3" s="109"/>
      <c r="L3" s="109"/>
      <c r="M3" s="109"/>
      <c r="N3" s="109"/>
      <c r="O3" s="109"/>
      <c r="P3" s="109"/>
      <c r="Q3" s="109"/>
      <c r="R3" s="109"/>
      <c r="S3" s="109"/>
      <c r="T3" s="109"/>
      <c r="U3" s="109"/>
      <c r="V3" s="109"/>
    </row>
    <row r="4" spans="2:22" x14ac:dyDescent="0.3">
      <c r="B4" s="109"/>
      <c r="C4" s="109"/>
      <c r="D4" s="109"/>
      <c r="E4" s="109"/>
      <c r="F4" s="109"/>
      <c r="G4" s="109"/>
      <c r="H4" s="109"/>
      <c r="I4" s="109"/>
      <c r="J4" s="109"/>
      <c r="K4" s="109"/>
      <c r="L4" s="109"/>
      <c r="M4" s="109"/>
      <c r="N4" s="109"/>
      <c r="O4" s="109"/>
      <c r="P4" s="109"/>
      <c r="Q4" s="109"/>
      <c r="R4" s="109"/>
      <c r="S4" s="109"/>
      <c r="T4" s="109"/>
      <c r="U4" s="109"/>
      <c r="V4" s="109"/>
    </row>
    <row r="5" spans="2:22" x14ac:dyDescent="0.3">
      <c r="B5" s="109"/>
      <c r="C5" s="109"/>
      <c r="D5" s="109"/>
      <c r="E5" s="109"/>
      <c r="F5" s="109"/>
      <c r="G5" s="109"/>
      <c r="H5" s="109"/>
      <c r="I5" s="109"/>
      <c r="J5" s="109"/>
      <c r="K5" s="109"/>
      <c r="L5" s="109"/>
      <c r="M5" s="109"/>
      <c r="N5" s="109"/>
      <c r="O5" s="109"/>
      <c r="P5" s="109"/>
      <c r="Q5" s="109"/>
      <c r="R5" s="109"/>
      <c r="S5" s="109"/>
      <c r="T5" s="109"/>
      <c r="U5" s="109"/>
      <c r="V5" s="109"/>
    </row>
    <row r="6" spans="2:22" x14ac:dyDescent="0.3">
      <c r="B6" s="109"/>
      <c r="C6" s="109"/>
      <c r="D6" s="109"/>
      <c r="E6" s="109"/>
      <c r="F6" s="109"/>
      <c r="G6" s="109"/>
      <c r="H6" s="109"/>
      <c r="I6" s="109"/>
      <c r="J6" s="109"/>
      <c r="K6" s="109"/>
      <c r="L6" s="109"/>
      <c r="M6" s="109"/>
      <c r="N6" s="110"/>
      <c r="O6" s="110"/>
      <c r="P6" s="110"/>
      <c r="Q6" s="110"/>
      <c r="R6" s="110"/>
      <c r="S6" s="110"/>
      <c r="T6" s="110"/>
      <c r="U6" s="110"/>
      <c r="V6" s="109"/>
    </row>
    <row r="7" spans="2:22" x14ac:dyDescent="0.3">
      <c r="B7" s="109"/>
      <c r="C7" s="109"/>
      <c r="D7" s="109"/>
      <c r="E7" s="109"/>
      <c r="F7" s="109"/>
      <c r="G7" s="109"/>
      <c r="H7" s="109"/>
      <c r="I7" s="109"/>
      <c r="J7" s="109"/>
      <c r="K7" s="109"/>
      <c r="L7" s="109">
        <v>1</v>
      </c>
      <c r="M7" s="109">
        <v>1</v>
      </c>
      <c r="N7" s="109"/>
      <c r="O7" s="109"/>
      <c r="P7" s="109"/>
      <c r="Q7" s="109"/>
      <c r="R7" s="109"/>
      <c r="S7" s="109"/>
      <c r="T7" s="109"/>
      <c r="U7" s="109"/>
      <c r="V7" s="109"/>
    </row>
    <row r="8" spans="2:22" x14ac:dyDescent="0.3">
      <c r="B8" s="111"/>
      <c r="C8" s="111"/>
      <c r="D8" s="111"/>
      <c r="E8" s="111"/>
      <c r="F8" s="111"/>
      <c r="G8" s="111"/>
      <c r="H8" s="111"/>
      <c r="I8" s="111">
        <v>2</v>
      </c>
      <c r="J8" s="111">
        <v>2</v>
      </c>
      <c r="K8" s="111">
        <v>2</v>
      </c>
      <c r="L8" s="111">
        <v>2</v>
      </c>
      <c r="M8" s="111">
        <v>3</v>
      </c>
      <c r="N8" s="111">
        <v>3</v>
      </c>
      <c r="O8" s="111">
        <v>3</v>
      </c>
      <c r="P8" s="111"/>
      <c r="Q8" s="111"/>
      <c r="R8" s="111"/>
      <c r="S8" s="111"/>
      <c r="T8" s="111"/>
      <c r="U8" s="111"/>
      <c r="V8" s="111"/>
    </row>
    <row r="9" spans="2:22" x14ac:dyDescent="0.3">
      <c r="B9" s="111"/>
      <c r="C9" s="111"/>
      <c r="D9" s="111"/>
      <c r="E9" s="111"/>
      <c r="F9" s="111"/>
      <c r="G9" s="111"/>
      <c r="H9" s="111"/>
      <c r="I9" s="111"/>
      <c r="J9" s="111"/>
      <c r="K9" s="111"/>
      <c r="L9" s="111">
        <v>4</v>
      </c>
      <c r="M9" s="111"/>
      <c r="N9" s="111"/>
      <c r="O9" s="111"/>
      <c r="P9" s="111"/>
      <c r="Q9" s="111"/>
      <c r="R9" s="111"/>
      <c r="S9" s="111"/>
      <c r="T9" s="111"/>
      <c r="U9" s="111"/>
      <c r="V9" s="111"/>
    </row>
    <row r="10" spans="2:22" x14ac:dyDescent="0.3">
      <c r="B10" s="111"/>
      <c r="C10" s="111"/>
      <c r="D10" s="111"/>
      <c r="E10" s="111"/>
      <c r="F10" s="111"/>
      <c r="G10" s="111">
        <v>5</v>
      </c>
      <c r="H10" s="111">
        <v>5</v>
      </c>
      <c r="I10" s="111"/>
      <c r="J10" s="111"/>
      <c r="K10" s="111"/>
      <c r="L10" s="111"/>
      <c r="M10" s="111"/>
      <c r="N10" s="111"/>
      <c r="O10" s="111"/>
      <c r="P10" s="111"/>
      <c r="Q10" s="111"/>
      <c r="R10" s="111"/>
      <c r="S10" s="111"/>
      <c r="T10" s="111"/>
      <c r="U10" s="111"/>
      <c r="V10" s="111"/>
    </row>
    <row r="11" spans="2:22" x14ac:dyDescent="0.3">
      <c r="B11" s="111"/>
      <c r="C11" s="111"/>
      <c r="D11" s="111"/>
      <c r="E11" s="111"/>
      <c r="F11" s="111"/>
      <c r="G11" s="111"/>
      <c r="H11" s="111"/>
      <c r="I11" s="111"/>
      <c r="J11" s="111">
        <v>6</v>
      </c>
      <c r="K11" s="111"/>
      <c r="L11" s="112"/>
      <c r="M11" s="112"/>
      <c r="N11" s="111"/>
      <c r="O11" s="112"/>
      <c r="P11" s="112"/>
      <c r="Q11" s="112"/>
      <c r="R11" s="112"/>
      <c r="S11" s="112"/>
      <c r="T11" s="112"/>
      <c r="U11" s="112"/>
      <c r="V11" s="111"/>
    </row>
    <row r="12" spans="2:22" x14ac:dyDescent="0.3">
      <c r="B12" s="111"/>
      <c r="C12" s="111"/>
      <c r="D12" s="111"/>
      <c r="E12" s="111"/>
      <c r="F12" s="111"/>
      <c r="G12" s="111"/>
      <c r="H12" s="111"/>
      <c r="I12" s="111"/>
      <c r="J12" s="111"/>
      <c r="K12" s="111"/>
      <c r="L12" s="111"/>
      <c r="M12" s="111"/>
      <c r="N12" s="111"/>
      <c r="O12" s="111"/>
      <c r="P12" s="111"/>
      <c r="Q12" s="111"/>
      <c r="R12" s="111"/>
      <c r="S12" s="111"/>
      <c r="T12" s="111"/>
      <c r="U12" s="111"/>
      <c r="V12" s="111"/>
    </row>
    <row r="13" spans="2:22" x14ac:dyDescent="0.3">
      <c r="B13" s="109"/>
      <c r="C13" s="109"/>
      <c r="D13" s="109"/>
      <c r="E13" s="109"/>
      <c r="F13" s="109"/>
      <c r="G13" s="109"/>
      <c r="H13" s="109"/>
      <c r="I13" s="109"/>
      <c r="J13" s="109"/>
      <c r="K13" s="109"/>
      <c r="L13" s="109"/>
      <c r="M13" s="109"/>
      <c r="N13" s="109"/>
      <c r="O13" s="109"/>
      <c r="P13" s="109"/>
      <c r="Q13" s="109"/>
      <c r="R13" s="109"/>
      <c r="S13" s="109"/>
      <c r="T13" s="109"/>
      <c r="U13" s="109"/>
      <c r="V13" s="109"/>
    </row>
    <row r="14" spans="2:22" x14ac:dyDescent="0.3">
      <c r="B14" s="109"/>
      <c r="C14" s="109"/>
      <c r="D14" s="109"/>
      <c r="E14" s="109"/>
      <c r="F14" s="109"/>
      <c r="G14" s="109"/>
      <c r="H14" s="109"/>
      <c r="I14" s="109"/>
      <c r="J14" s="109"/>
      <c r="K14" s="109"/>
      <c r="L14" s="109"/>
      <c r="M14" s="109"/>
      <c r="N14" s="109"/>
      <c r="O14" s="109"/>
      <c r="P14" s="109"/>
      <c r="Q14" s="109"/>
      <c r="R14" s="109"/>
      <c r="S14" s="109"/>
      <c r="T14" s="109"/>
      <c r="U14" s="109"/>
      <c r="V14" s="109"/>
    </row>
    <row r="15" spans="2:22" x14ac:dyDescent="0.3">
      <c r="B15" s="109"/>
      <c r="C15" s="109"/>
      <c r="D15" s="109"/>
      <c r="E15" s="109"/>
      <c r="F15" s="109"/>
      <c r="G15" s="109"/>
      <c r="H15" s="109"/>
      <c r="I15" s="109"/>
      <c r="J15" s="109"/>
      <c r="K15" s="109"/>
      <c r="L15" s="109"/>
      <c r="M15" s="109"/>
      <c r="N15" s="109"/>
      <c r="O15" s="109"/>
      <c r="P15" s="109"/>
      <c r="Q15" s="109"/>
      <c r="R15" s="109"/>
      <c r="S15" s="109"/>
      <c r="T15" s="109"/>
      <c r="U15" s="109"/>
      <c r="V15" s="109"/>
    </row>
    <row r="16" spans="2:22" x14ac:dyDescent="0.3">
      <c r="B16" s="109"/>
      <c r="C16" s="109"/>
      <c r="D16" s="109"/>
      <c r="E16" s="109"/>
      <c r="F16" s="109"/>
      <c r="G16" s="109"/>
      <c r="H16" s="109"/>
      <c r="I16" s="109"/>
      <c r="J16" s="109"/>
      <c r="K16" s="109"/>
      <c r="L16" s="109"/>
      <c r="M16" s="109"/>
      <c r="N16" s="109"/>
      <c r="O16" s="109"/>
      <c r="P16" s="109"/>
      <c r="Q16" s="109"/>
      <c r="R16" s="109"/>
      <c r="S16" s="109"/>
      <c r="T16" s="109"/>
      <c r="U16" s="109"/>
      <c r="V16" s="109"/>
    </row>
    <row r="17" spans="2:22" x14ac:dyDescent="0.3">
      <c r="B17" s="109"/>
      <c r="C17" s="109"/>
      <c r="D17" s="109"/>
      <c r="E17" s="109"/>
      <c r="F17" s="109"/>
      <c r="G17" s="109"/>
      <c r="H17" s="109"/>
      <c r="I17" s="109"/>
      <c r="J17" s="109"/>
      <c r="K17" s="109"/>
      <c r="L17" s="109"/>
      <c r="M17" s="109"/>
      <c r="N17" s="109"/>
      <c r="O17" s="109"/>
      <c r="P17" s="109"/>
      <c r="Q17" s="109"/>
      <c r="R17" s="109"/>
      <c r="S17" s="109"/>
      <c r="T17" s="109"/>
      <c r="U17" s="109"/>
      <c r="V17" s="109"/>
    </row>
    <row r="18" spans="2:22" x14ac:dyDescent="0.3">
      <c r="B18" s="111"/>
      <c r="C18" s="111"/>
      <c r="D18" s="111"/>
      <c r="E18" s="111">
        <v>7</v>
      </c>
      <c r="F18" s="111">
        <v>7</v>
      </c>
      <c r="G18" s="111">
        <v>7</v>
      </c>
      <c r="H18" s="111">
        <v>7</v>
      </c>
      <c r="I18" s="111">
        <v>7</v>
      </c>
      <c r="J18" s="111">
        <v>7</v>
      </c>
      <c r="K18" s="111">
        <v>7</v>
      </c>
      <c r="L18" s="111">
        <v>7</v>
      </c>
      <c r="M18" s="111">
        <v>7</v>
      </c>
      <c r="N18" s="111">
        <v>7</v>
      </c>
      <c r="O18" s="111">
        <v>7</v>
      </c>
      <c r="P18" s="111">
        <v>7</v>
      </c>
      <c r="Q18" s="111">
        <v>7</v>
      </c>
      <c r="R18" s="111"/>
      <c r="S18" s="111"/>
      <c r="T18" s="111"/>
      <c r="U18" s="111"/>
      <c r="V18" s="111"/>
    </row>
    <row r="19" spans="2:22" x14ac:dyDescent="0.3">
      <c r="B19" s="111"/>
      <c r="C19" s="111"/>
      <c r="D19" s="111"/>
      <c r="E19" s="111"/>
      <c r="F19" s="111"/>
      <c r="G19" s="111"/>
      <c r="H19" s="111"/>
      <c r="I19" s="111"/>
      <c r="J19" s="111"/>
      <c r="K19" s="111"/>
      <c r="L19" s="111"/>
      <c r="M19" s="111"/>
      <c r="N19" s="111"/>
      <c r="O19" s="111" t="s">
        <v>124</v>
      </c>
      <c r="P19" s="111" t="s">
        <v>125</v>
      </c>
      <c r="Q19" s="111" t="s">
        <v>125</v>
      </c>
      <c r="R19" s="111" t="s">
        <v>125</v>
      </c>
      <c r="S19" s="111" t="s">
        <v>125</v>
      </c>
      <c r="T19" s="111" t="s">
        <v>125</v>
      </c>
      <c r="U19" s="111"/>
      <c r="V19" s="111"/>
    </row>
    <row r="20" spans="2:22" hidden="1" x14ac:dyDescent="0.3">
      <c r="B20" s="111"/>
      <c r="C20" s="111"/>
      <c r="D20" s="111"/>
      <c r="E20" s="111"/>
      <c r="F20" s="111"/>
      <c r="G20" s="111"/>
      <c r="H20" s="111"/>
      <c r="I20" s="111"/>
      <c r="J20" s="111"/>
      <c r="K20" s="111"/>
      <c r="L20" s="111"/>
      <c r="M20" s="111"/>
      <c r="N20" s="111"/>
      <c r="O20" s="111"/>
      <c r="P20" s="111"/>
      <c r="Q20" s="111"/>
      <c r="R20" s="111"/>
      <c r="S20" s="111"/>
      <c r="T20" s="111"/>
      <c r="U20" s="111"/>
      <c r="V20" s="111"/>
    </row>
    <row r="21" spans="2:22" hidden="1" x14ac:dyDescent="0.3">
      <c r="B21" s="111"/>
      <c r="C21" s="111"/>
      <c r="D21" s="111"/>
      <c r="E21" s="111"/>
      <c r="F21" s="111"/>
      <c r="G21" s="111"/>
      <c r="H21" s="111"/>
      <c r="I21" s="111"/>
      <c r="J21" s="111"/>
      <c r="K21" s="111"/>
      <c r="L21" s="111"/>
      <c r="M21" s="111"/>
      <c r="N21" s="111"/>
      <c r="O21" s="111"/>
      <c r="P21" s="111"/>
      <c r="Q21" s="111"/>
      <c r="R21" s="111"/>
      <c r="S21" s="111"/>
      <c r="T21" s="111"/>
      <c r="U21" s="111"/>
      <c r="V21" s="111"/>
    </row>
    <row r="22" spans="2:22" hidden="1" x14ac:dyDescent="0.3">
      <c r="B22" s="111"/>
      <c r="C22" s="111"/>
      <c r="D22" s="111"/>
      <c r="E22" s="111"/>
      <c r="F22" s="111"/>
      <c r="G22" s="111"/>
      <c r="H22" s="111"/>
      <c r="I22" s="111"/>
      <c r="J22" s="111"/>
      <c r="K22" s="111"/>
      <c r="L22" s="111"/>
      <c r="M22" s="111"/>
      <c r="N22" s="111"/>
      <c r="O22" s="111"/>
      <c r="P22" s="111"/>
      <c r="Q22" s="111"/>
      <c r="R22" s="111"/>
      <c r="S22" s="111"/>
      <c r="T22" s="111"/>
      <c r="U22" s="111"/>
      <c r="V22" s="111"/>
    </row>
    <row r="23" spans="2:22" hidden="1" x14ac:dyDescent="0.3">
      <c r="B23" s="109"/>
      <c r="C23" s="109"/>
      <c r="D23" s="109"/>
      <c r="E23" s="109"/>
      <c r="F23" s="109"/>
      <c r="G23" s="109"/>
      <c r="H23" s="109"/>
      <c r="I23" s="109"/>
      <c r="J23" s="109"/>
      <c r="K23" s="109"/>
      <c r="L23" s="109"/>
      <c r="M23" s="109"/>
      <c r="N23" s="109"/>
      <c r="O23" s="113"/>
      <c r="P23" s="109"/>
      <c r="Q23" s="109"/>
      <c r="R23" s="109"/>
      <c r="S23" s="109"/>
      <c r="T23" s="109"/>
      <c r="U23" s="109"/>
      <c r="V23" s="109"/>
    </row>
    <row r="24" spans="2:22" hidden="1" x14ac:dyDescent="0.3">
      <c r="B24" s="109"/>
      <c r="C24" s="109"/>
      <c r="D24" s="109"/>
      <c r="E24" s="109"/>
      <c r="F24" s="109"/>
      <c r="G24" s="109"/>
      <c r="H24" s="109"/>
      <c r="I24" s="109"/>
      <c r="J24" s="109"/>
      <c r="K24" s="109"/>
      <c r="L24" s="109"/>
      <c r="M24" s="109"/>
      <c r="N24" s="109"/>
      <c r="O24" s="109"/>
      <c r="P24" s="109"/>
      <c r="Q24" s="109"/>
      <c r="R24" s="109"/>
      <c r="S24" s="109"/>
      <c r="T24" s="109"/>
      <c r="U24" s="109"/>
      <c r="V24" s="109"/>
    </row>
    <row r="25" spans="2:22" hidden="1" x14ac:dyDescent="0.3">
      <c r="B25" s="109"/>
      <c r="C25" s="109"/>
      <c r="D25" s="109"/>
      <c r="E25" s="109"/>
      <c r="F25" s="109"/>
      <c r="G25" s="109"/>
      <c r="H25" s="109"/>
      <c r="I25" s="109"/>
      <c r="J25" s="109"/>
      <c r="K25" s="109"/>
      <c r="L25" s="109"/>
      <c r="M25" s="109"/>
      <c r="N25" s="109"/>
      <c r="O25" s="109"/>
      <c r="P25" s="109"/>
      <c r="Q25" s="109"/>
      <c r="R25" s="109"/>
      <c r="S25" s="109"/>
      <c r="T25" s="109"/>
      <c r="U25" s="109"/>
      <c r="V25" s="109"/>
    </row>
    <row r="26" spans="2:22" hidden="1" x14ac:dyDescent="0.3">
      <c r="B26" s="109"/>
      <c r="C26" s="109"/>
      <c r="D26" s="109"/>
      <c r="E26" s="109"/>
      <c r="F26" s="109"/>
      <c r="G26" s="109"/>
      <c r="H26" s="109"/>
      <c r="I26" s="109"/>
      <c r="J26" s="109"/>
      <c r="K26" s="109"/>
      <c r="L26" s="109"/>
      <c r="M26" s="109"/>
      <c r="N26" s="109"/>
      <c r="O26" s="109"/>
      <c r="P26" s="109"/>
      <c r="Q26" s="109"/>
      <c r="R26" s="109"/>
      <c r="S26" s="109"/>
      <c r="T26" s="109"/>
      <c r="U26" s="109"/>
      <c r="V26" s="109"/>
    </row>
    <row r="27" spans="2:22" hidden="1" x14ac:dyDescent="0.3">
      <c r="B27" s="109"/>
      <c r="C27" s="109"/>
      <c r="D27" s="109"/>
      <c r="E27" s="109"/>
      <c r="F27" s="109"/>
      <c r="G27" s="109"/>
      <c r="H27" s="109"/>
      <c r="I27" s="109"/>
      <c r="J27" s="109"/>
      <c r="K27" s="109"/>
      <c r="L27" s="110">
        <v>11</v>
      </c>
      <c r="M27" s="110"/>
      <c r="N27" s="110"/>
      <c r="O27" s="109"/>
      <c r="P27" s="109"/>
      <c r="Q27" s="110"/>
      <c r="R27" s="110"/>
      <c r="S27" s="110"/>
      <c r="T27" s="110"/>
      <c r="U27" s="110"/>
      <c r="V27" s="109"/>
    </row>
    <row r="28" spans="2:22" hidden="1" x14ac:dyDescent="0.3">
      <c r="B28" s="111"/>
      <c r="C28" s="111"/>
      <c r="D28" s="111"/>
      <c r="E28" s="111"/>
      <c r="F28" s="111"/>
      <c r="G28" s="111"/>
      <c r="H28" s="111"/>
      <c r="I28" s="111"/>
      <c r="J28" s="111"/>
      <c r="K28" s="111"/>
      <c r="L28" s="112"/>
      <c r="M28" s="112"/>
      <c r="N28" s="112"/>
      <c r="O28" s="112">
        <v>12</v>
      </c>
      <c r="P28" s="112">
        <v>12</v>
      </c>
      <c r="Q28" s="112"/>
      <c r="R28" s="112"/>
      <c r="S28" s="112"/>
      <c r="T28" s="112"/>
      <c r="U28" s="112"/>
      <c r="V28" s="111"/>
    </row>
    <row r="29" spans="2:22" hidden="1" x14ac:dyDescent="0.3">
      <c r="B29" s="111"/>
      <c r="C29" s="111"/>
      <c r="D29" s="111"/>
      <c r="E29" s="111"/>
      <c r="F29" s="111"/>
      <c r="G29" s="111"/>
      <c r="H29" s="111"/>
      <c r="I29" s="111"/>
      <c r="J29" s="111"/>
      <c r="K29" s="111"/>
      <c r="L29" s="111"/>
      <c r="M29" s="111"/>
      <c r="N29" s="111"/>
      <c r="O29" s="111"/>
      <c r="P29" s="111"/>
      <c r="Q29" s="111"/>
      <c r="R29" s="111"/>
      <c r="S29" s="111"/>
      <c r="T29" s="111"/>
      <c r="U29" s="111"/>
      <c r="V29" s="111"/>
    </row>
    <row r="30" spans="2:22" hidden="1" x14ac:dyDescent="0.3">
      <c r="B30" s="111"/>
      <c r="C30" s="111"/>
      <c r="D30" s="111"/>
      <c r="E30" s="111"/>
      <c r="F30" s="111"/>
      <c r="G30" s="111"/>
      <c r="H30" s="111"/>
      <c r="I30" s="111"/>
      <c r="J30" s="111"/>
      <c r="K30" s="111"/>
      <c r="L30" s="111"/>
      <c r="M30" s="111"/>
      <c r="N30" s="111"/>
      <c r="O30" s="111"/>
      <c r="P30" s="111"/>
      <c r="Q30" s="111"/>
      <c r="R30" s="111"/>
      <c r="S30" s="111"/>
      <c r="T30" s="111"/>
      <c r="U30" s="111"/>
      <c r="V30" s="111"/>
    </row>
    <row r="31" spans="2:22" hidden="1" x14ac:dyDescent="0.3">
      <c r="B31" s="111"/>
      <c r="C31" s="111"/>
      <c r="D31" s="111"/>
      <c r="E31" s="111"/>
      <c r="F31" s="111"/>
      <c r="G31" s="111"/>
      <c r="H31" s="111"/>
      <c r="I31" s="111"/>
      <c r="J31" s="111"/>
      <c r="K31" s="111"/>
      <c r="L31" s="114"/>
      <c r="M31" s="114"/>
      <c r="N31" s="114"/>
      <c r="O31" s="114"/>
      <c r="P31" s="114"/>
      <c r="Q31" s="111"/>
      <c r="R31" s="114"/>
      <c r="S31" s="114"/>
      <c r="T31" s="114"/>
      <c r="U31" s="111"/>
      <c r="V31" s="111"/>
    </row>
    <row r="32" spans="2:22" hidden="1" x14ac:dyDescent="0.3">
      <c r="B32" s="111"/>
      <c r="C32" s="111"/>
      <c r="D32" s="111"/>
      <c r="E32" s="111"/>
      <c r="F32" s="111"/>
      <c r="G32" s="111"/>
      <c r="H32" s="111"/>
      <c r="I32" s="111"/>
      <c r="J32" s="111"/>
      <c r="K32" s="111"/>
      <c r="L32" s="112"/>
      <c r="M32" s="112"/>
      <c r="N32" s="112"/>
      <c r="O32" s="112">
        <v>12</v>
      </c>
      <c r="P32" s="112">
        <v>12</v>
      </c>
      <c r="Q32" s="112"/>
      <c r="R32" s="112"/>
      <c r="S32" s="112"/>
      <c r="T32" s="112"/>
      <c r="U32" s="112"/>
      <c r="V32" s="111"/>
    </row>
    <row r="33" spans="2:22" hidden="1" x14ac:dyDescent="0.3">
      <c r="B33" s="109"/>
      <c r="C33" s="109"/>
      <c r="D33" s="109"/>
      <c r="E33" s="109"/>
      <c r="F33" s="109"/>
      <c r="G33" s="109"/>
      <c r="H33" s="109"/>
      <c r="I33" s="109"/>
      <c r="J33" s="109"/>
      <c r="K33" s="109">
        <v>13</v>
      </c>
      <c r="L33" s="109">
        <v>13</v>
      </c>
      <c r="M33" s="115">
        <v>13</v>
      </c>
      <c r="N33" s="109">
        <v>13</v>
      </c>
      <c r="O33" s="115">
        <v>13</v>
      </c>
      <c r="P33" s="115">
        <v>13</v>
      </c>
      <c r="Q33" s="109"/>
      <c r="R33" s="115">
        <v>13</v>
      </c>
      <c r="S33" s="115"/>
      <c r="T33" s="115"/>
      <c r="U33" s="109"/>
      <c r="V33" s="109"/>
    </row>
    <row r="34" spans="2:22" hidden="1" x14ac:dyDescent="0.3">
      <c r="B34" s="109"/>
      <c r="C34" s="109"/>
      <c r="D34" s="109"/>
      <c r="E34" s="109"/>
      <c r="F34" s="109"/>
      <c r="G34" s="109"/>
      <c r="H34" s="109"/>
      <c r="I34" s="109"/>
      <c r="J34" s="109"/>
      <c r="K34" s="109"/>
      <c r="L34" s="109"/>
      <c r="M34" s="109"/>
      <c r="N34" s="109"/>
      <c r="O34" s="109"/>
      <c r="P34" s="109"/>
      <c r="Q34" s="109"/>
      <c r="R34" s="109"/>
      <c r="S34" s="109"/>
      <c r="T34" s="109"/>
      <c r="U34" s="109"/>
      <c r="V34" s="109"/>
    </row>
    <row r="35" spans="2:22" hidden="1" x14ac:dyDescent="0.3">
      <c r="B35" s="109"/>
      <c r="C35" s="109"/>
      <c r="D35" s="109"/>
      <c r="E35" s="109"/>
      <c r="F35" s="109"/>
      <c r="G35" s="109"/>
      <c r="H35" s="109"/>
      <c r="I35" s="109"/>
      <c r="J35" s="109"/>
      <c r="K35" s="109"/>
      <c r="L35" s="115"/>
      <c r="M35" s="115"/>
      <c r="N35" s="115"/>
      <c r="O35" s="115"/>
      <c r="P35" s="115"/>
      <c r="Q35" s="109"/>
      <c r="R35" s="115"/>
      <c r="S35" s="115"/>
      <c r="T35" s="115"/>
      <c r="U35" s="109"/>
      <c r="V35" s="109"/>
    </row>
    <row r="36" spans="2:22" hidden="1" x14ac:dyDescent="0.3">
      <c r="B36" s="109"/>
      <c r="C36" s="109"/>
      <c r="D36" s="109"/>
      <c r="E36" s="109"/>
      <c r="F36" s="109"/>
      <c r="G36" s="109"/>
      <c r="H36" s="109"/>
      <c r="I36" s="109"/>
      <c r="J36" s="109"/>
      <c r="K36" s="109"/>
      <c r="L36" s="115"/>
      <c r="M36" s="115"/>
      <c r="N36" s="115"/>
      <c r="O36" s="115"/>
      <c r="P36" s="115"/>
      <c r="Q36" s="109"/>
      <c r="R36" s="115"/>
      <c r="S36" s="115"/>
      <c r="T36" s="115"/>
      <c r="U36" s="109"/>
      <c r="V36" s="109"/>
    </row>
    <row r="37" spans="2:22" hidden="1" x14ac:dyDescent="0.3">
      <c r="B37" s="109"/>
      <c r="C37" s="109"/>
      <c r="D37" s="109"/>
      <c r="E37" s="109"/>
      <c r="F37" s="109"/>
      <c r="G37" s="109"/>
      <c r="H37" s="109"/>
      <c r="I37" s="109"/>
      <c r="J37" s="109"/>
      <c r="K37" s="109"/>
      <c r="L37" s="109"/>
      <c r="M37" s="109"/>
      <c r="N37" s="109"/>
      <c r="O37" s="109"/>
      <c r="P37" s="109"/>
      <c r="Q37" s="109"/>
      <c r="R37" s="109"/>
      <c r="S37" s="109"/>
      <c r="T37" s="109"/>
      <c r="U37" s="109"/>
      <c r="V37" s="109"/>
    </row>
    <row r="38" spans="2:22" hidden="1" x14ac:dyDescent="0.3">
      <c r="B38" s="116"/>
      <c r="C38" s="116"/>
      <c r="D38" s="116"/>
      <c r="E38" s="116"/>
      <c r="F38" s="116"/>
      <c r="G38" s="116"/>
      <c r="H38" s="116"/>
      <c r="I38" s="116"/>
      <c r="J38" s="116"/>
      <c r="K38" s="116"/>
      <c r="L38" s="116"/>
      <c r="M38" s="116"/>
      <c r="N38" s="116"/>
      <c r="O38" s="116"/>
      <c r="P38" s="116"/>
      <c r="Q38" s="116"/>
      <c r="R38" s="116"/>
      <c r="S38" s="116"/>
      <c r="T38" s="116"/>
      <c r="U38" s="116"/>
      <c r="V38" s="116"/>
    </row>
    <row r="39" spans="2:22" hidden="1" x14ac:dyDescent="0.3">
      <c r="B39" s="116"/>
      <c r="C39" s="116"/>
      <c r="D39" s="116"/>
      <c r="E39" s="116"/>
      <c r="F39" s="116"/>
      <c r="G39" s="116"/>
      <c r="H39" s="116"/>
      <c r="I39" s="116"/>
      <c r="J39" s="116"/>
      <c r="K39" s="116"/>
      <c r="L39" s="116"/>
      <c r="M39" s="117"/>
      <c r="N39" s="116"/>
      <c r="O39" s="117"/>
      <c r="P39" s="116"/>
      <c r="Q39" s="116"/>
      <c r="R39" s="117"/>
      <c r="S39" s="117"/>
      <c r="T39" s="117"/>
      <c r="U39" s="116"/>
      <c r="V39" s="116"/>
    </row>
    <row r="40" spans="2:22" hidden="1" x14ac:dyDescent="0.3">
      <c r="B40" s="116"/>
      <c r="C40" s="116"/>
      <c r="D40" s="116"/>
      <c r="E40" s="116"/>
      <c r="F40" s="116"/>
      <c r="G40" s="116"/>
      <c r="H40" s="116"/>
      <c r="I40" s="116"/>
      <c r="J40" s="116"/>
      <c r="K40" s="116"/>
      <c r="L40" s="116"/>
      <c r="M40" s="116"/>
      <c r="N40" s="116"/>
      <c r="O40" s="116"/>
      <c r="P40" s="117"/>
      <c r="Q40" s="116"/>
      <c r="R40" s="117"/>
      <c r="S40" s="117"/>
      <c r="T40" s="117"/>
      <c r="U40" s="116"/>
      <c r="V40" s="116"/>
    </row>
    <row r="41" spans="2:22" hidden="1" x14ac:dyDescent="0.3">
      <c r="B41" s="116"/>
      <c r="C41" s="116"/>
      <c r="D41" s="116"/>
      <c r="E41" s="116"/>
      <c r="F41" s="116"/>
      <c r="G41" s="116"/>
      <c r="H41" s="116"/>
      <c r="I41" s="116"/>
      <c r="J41" s="116"/>
      <c r="K41" s="116"/>
      <c r="L41" s="116"/>
      <c r="M41" s="116"/>
      <c r="N41" s="116"/>
      <c r="O41" s="116"/>
      <c r="P41" s="116"/>
      <c r="Q41" s="116"/>
      <c r="R41" s="116"/>
      <c r="S41" s="116"/>
      <c r="T41" s="116"/>
      <c r="U41" s="116"/>
      <c r="V41" s="116"/>
    </row>
    <row r="42" spans="2:22" hidden="1" x14ac:dyDescent="0.3">
      <c r="B42" s="116"/>
      <c r="C42" s="116"/>
      <c r="D42" s="116"/>
      <c r="E42" s="116"/>
      <c r="F42" s="116"/>
      <c r="G42" s="116"/>
      <c r="H42" s="116"/>
      <c r="I42" s="116"/>
      <c r="J42" s="116"/>
      <c r="K42" s="116"/>
      <c r="L42" s="116"/>
      <c r="M42" s="116"/>
      <c r="N42" s="116"/>
      <c r="O42" s="116"/>
      <c r="P42" s="116"/>
      <c r="Q42" s="116"/>
      <c r="R42" s="116"/>
      <c r="S42" s="116"/>
      <c r="T42" s="116"/>
      <c r="U42" s="116"/>
      <c r="V42" s="116"/>
    </row>
    <row r="43" spans="2:22" hidden="1" x14ac:dyDescent="0.3">
      <c r="B43" s="109"/>
      <c r="C43" s="109"/>
      <c r="D43" s="109"/>
      <c r="E43" s="109"/>
      <c r="F43" s="109"/>
      <c r="G43" s="109"/>
      <c r="H43" s="109"/>
      <c r="I43" s="109"/>
      <c r="J43" s="109"/>
      <c r="K43" s="109"/>
      <c r="L43" s="115"/>
      <c r="M43" s="115"/>
      <c r="N43" s="109"/>
      <c r="O43" s="115"/>
      <c r="P43" s="115"/>
      <c r="Q43" s="109">
        <v>14</v>
      </c>
      <c r="R43" s="115">
        <v>14</v>
      </c>
      <c r="S43" s="115">
        <v>14</v>
      </c>
      <c r="T43" s="115">
        <v>14</v>
      </c>
      <c r="U43" s="109"/>
      <c r="V43" s="109"/>
    </row>
    <row r="44" spans="2:22" hidden="1" x14ac:dyDescent="0.3">
      <c r="B44" s="109"/>
      <c r="C44" s="109"/>
      <c r="D44" s="109"/>
      <c r="E44" s="109"/>
      <c r="F44" s="109"/>
      <c r="G44" s="109"/>
      <c r="H44" s="109"/>
      <c r="I44" s="109"/>
      <c r="J44" s="109"/>
      <c r="K44" s="109"/>
      <c r="L44" s="109"/>
      <c r="M44" s="109"/>
      <c r="N44" s="109"/>
      <c r="O44" s="109"/>
      <c r="P44" s="109"/>
      <c r="Q44" s="109"/>
      <c r="R44" s="109"/>
      <c r="S44" s="109"/>
      <c r="T44" s="109"/>
      <c r="U44" s="109"/>
      <c r="V44" s="109"/>
    </row>
    <row r="45" spans="2:22" hidden="1" x14ac:dyDescent="0.3">
      <c r="B45" s="109"/>
      <c r="C45" s="109"/>
      <c r="D45" s="109"/>
      <c r="E45" s="109"/>
      <c r="F45" s="109"/>
      <c r="G45" s="109"/>
      <c r="H45" s="109"/>
      <c r="I45" s="109"/>
      <c r="J45" s="109"/>
      <c r="K45" s="109"/>
      <c r="L45" s="115"/>
      <c r="M45" s="115"/>
      <c r="N45" s="115"/>
      <c r="O45" s="115"/>
      <c r="P45" s="109"/>
      <c r="Q45" s="109"/>
      <c r="R45" s="115"/>
      <c r="S45" s="115"/>
      <c r="T45" s="115"/>
      <c r="U45" s="109"/>
      <c r="V45" s="109"/>
    </row>
    <row r="46" spans="2:22" hidden="1" x14ac:dyDescent="0.3">
      <c r="B46" s="109"/>
      <c r="C46" s="109"/>
      <c r="D46" s="109"/>
      <c r="E46" s="109"/>
      <c r="F46" s="109"/>
      <c r="G46" s="109"/>
      <c r="H46" s="109"/>
      <c r="I46" s="109"/>
      <c r="J46" s="109"/>
      <c r="K46" s="109"/>
      <c r="L46" s="109"/>
      <c r="M46" s="109"/>
      <c r="N46" s="109"/>
      <c r="O46" s="109"/>
      <c r="P46" s="109"/>
      <c r="Q46" s="109"/>
      <c r="R46" s="109"/>
      <c r="S46" s="109"/>
      <c r="T46" s="109"/>
      <c r="U46" s="109"/>
      <c r="V46" s="109"/>
    </row>
    <row r="47" spans="2:22" hidden="1" x14ac:dyDescent="0.3">
      <c r="B47" s="109"/>
      <c r="C47" s="109"/>
      <c r="D47" s="109"/>
      <c r="E47" s="109"/>
      <c r="F47" s="109"/>
      <c r="G47" s="109"/>
      <c r="H47" s="109"/>
      <c r="I47" s="109"/>
      <c r="J47" s="109"/>
      <c r="K47" s="109"/>
      <c r="L47" s="109"/>
      <c r="M47" s="109"/>
      <c r="N47" s="109"/>
      <c r="O47" s="109"/>
      <c r="P47" s="109"/>
      <c r="Q47" s="109"/>
      <c r="R47" s="109"/>
      <c r="S47" s="109"/>
      <c r="T47" s="109"/>
      <c r="U47" s="109"/>
      <c r="V47" s="109"/>
    </row>
    <row r="48" spans="2:22" hidden="1" x14ac:dyDescent="0.3">
      <c r="B48" s="116"/>
      <c r="C48" s="116"/>
      <c r="D48" s="116"/>
      <c r="E48" s="116"/>
      <c r="F48" s="116"/>
      <c r="G48" s="116"/>
      <c r="H48" s="116">
        <v>15</v>
      </c>
      <c r="I48" s="116">
        <v>15</v>
      </c>
      <c r="J48" s="116">
        <v>15</v>
      </c>
      <c r="K48" s="116">
        <v>15</v>
      </c>
      <c r="L48" s="116">
        <v>15</v>
      </c>
      <c r="M48" s="116">
        <v>15</v>
      </c>
      <c r="N48" s="116">
        <v>15</v>
      </c>
      <c r="O48" s="116">
        <v>15</v>
      </c>
      <c r="P48" s="116">
        <v>15</v>
      </c>
      <c r="Q48" s="116">
        <v>15</v>
      </c>
      <c r="R48" s="116"/>
      <c r="S48" s="116"/>
      <c r="T48" s="116"/>
      <c r="U48" s="116"/>
      <c r="V48" s="116"/>
    </row>
    <row r="49" spans="2:22" hidden="1" x14ac:dyDescent="0.3">
      <c r="B49" s="116"/>
      <c r="C49" s="116"/>
      <c r="D49" s="116"/>
      <c r="E49" s="116"/>
      <c r="F49" s="116"/>
      <c r="G49" s="116"/>
      <c r="H49" s="116"/>
      <c r="I49" s="116"/>
      <c r="J49" s="116"/>
      <c r="K49" s="116"/>
      <c r="L49" s="116"/>
      <c r="M49" s="116"/>
      <c r="N49" s="116"/>
      <c r="O49" s="116"/>
      <c r="P49" s="116"/>
      <c r="Q49" s="116"/>
      <c r="R49" s="116"/>
      <c r="S49" s="116"/>
      <c r="T49" s="116"/>
      <c r="U49" s="116"/>
      <c r="V49" s="116"/>
    </row>
    <row r="50" spans="2:22" hidden="1" x14ac:dyDescent="0.3">
      <c r="B50" s="116"/>
      <c r="C50" s="116"/>
      <c r="D50" s="118"/>
      <c r="E50" s="116"/>
      <c r="F50" s="116"/>
      <c r="G50" s="116"/>
      <c r="H50" s="116"/>
      <c r="I50" s="116"/>
      <c r="J50" s="116"/>
      <c r="K50" s="116"/>
      <c r="L50" s="118"/>
      <c r="M50" s="116"/>
      <c r="N50" s="116"/>
      <c r="O50" s="116"/>
      <c r="P50" s="116"/>
      <c r="Q50" s="116"/>
      <c r="R50" s="116"/>
      <c r="S50" s="116"/>
      <c r="T50" s="116"/>
      <c r="U50" s="116"/>
      <c r="V50" s="118"/>
    </row>
    <row r="51" spans="2:22" hidden="1" x14ac:dyDescent="0.3">
      <c r="B51" s="116"/>
      <c r="C51" s="116"/>
      <c r="D51" s="116"/>
      <c r="E51" s="116"/>
      <c r="F51" s="116"/>
      <c r="G51" s="116"/>
      <c r="H51" s="116"/>
      <c r="I51" s="116"/>
      <c r="J51" s="116"/>
      <c r="K51" s="116"/>
      <c r="L51" s="116"/>
      <c r="M51" s="116"/>
      <c r="N51" s="116"/>
      <c r="O51" s="116">
        <v>16</v>
      </c>
      <c r="P51" s="116">
        <v>16</v>
      </c>
      <c r="Q51" s="116">
        <v>16</v>
      </c>
      <c r="R51" s="116">
        <v>16</v>
      </c>
      <c r="S51" s="116">
        <v>16</v>
      </c>
      <c r="T51" s="116">
        <v>16</v>
      </c>
      <c r="U51" s="116"/>
      <c r="V51" s="116"/>
    </row>
    <row r="52" spans="2:22" hidden="1" x14ac:dyDescent="0.3">
      <c r="B52" s="116"/>
      <c r="C52" s="116"/>
      <c r="D52" s="116"/>
      <c r="E52" s="116"/>
      <c r="F52" s="116"/>
      <c r="G52" s="116"/>
      <c r="H52" s="116"/>
      <c r="I52" s="116"/>
      <c r="J52" s="116"/>
      <c r="K52" s="116"/>
      <c r="L52" s="116"/>
      <c r="M52" s="116"/>
      <c r="N52" s="116"/>
      <c r="O52" s="116"/>
      <c r="P52" s="116"/>
      <c r="Q52" s="116"/>
      <c r="R52" s="116"/>
      <c r="S52" s="116"/>
      <c r="T52" s="116"/>
      <c r="U52" s="116"/>
      <c r="V52" s="116"/>
    </row>
    <row r="53" spans="2:22" hidden="1" x14ac:dyDescent="0.3">
      <c r="B53" s="109"/>
      <c r="C53" s="109"/>
      <c r="D53" s="109"/>
      <c r="E53" s="109"/>
      <c r="F53" s="109"/>
      <c r="G53" s="109"/>
      <c r="H53" s="109"/>
      <c r="I53" s="109"/>
      <c r="J53" s="109"/>
      <c r="K53" s="109"/>
      <c r="L53" s="109"/>
      <c r="M53" s="109"/>
      <c r="N53" s="109"/>
      <c r="O53" s="109"/>
      <c r="P53" s="109"/>
      <c r="Q53" s="109"/>
      <c r="R53" s="109"/>
      <c r="S53" s="109"/>
      <c r="T53" s="109"/>
      <c r="U53" s="109"/>
      <c r="V53" s="109"/>
    </row>
    <row r="54" spans="2:22" hidden="1" x14ac:dyDescent="0.3">
      <c r="B54" s="109"/>
      <c r="C54" s="109"/>
      <c r="D54" s="109"/>
      <c r="E54" s="109"/>
      <c r="F54" s="109"/>
      <c r="G54" s="109"/>
      <c r="H54" s="109"/>
      <c r="I54" s="109"/>
      <c r="J54" s="109"/>
      <c r="K54" s="109"/>
      <c r="L54" s="115"/>
      <c r="M54" s="115"/>
      <c r="N54" s="115"/>
      <c r="O54" s="115"/>
      <c r="P54" s="115"/>
      <c r="Q54" s="109"/>
      <c r="R54" s="115"/>
      <c r="S54" s="115"/>
      <c r="T54" s="115"/>
      <c r="U54" s="109"/>
      <c r="V54" s="109"/>
    </row>
    <row r="55" spans="2:22" hidden="1" x14ac:dyDescent="0.3">
      <c r="B55" s="109"/>
      <c r="C55" s="109"/>
      <c r="D55" s="109"/>
      <c r="E55" s="109"/>
      <c r="F55" s="109"/>
      <c r="G55" s="109"/>
      <c r="H55" s="109"/>
      <c r="I55" s="109"/>
      <c r="J55" s="109"/>
      <c r="K55" s="109"/>
      <c r="L55" s="109"/>
      <c r="M55" s="109"/>
      <c r="N55" s="109"/>
      <c r="O55" s="109"/>
      <c r="P55" s="109"/>
      <c r="Q55" s="109"/>
      <c r="R55" s="109"/>
      <c r="S55" s="109"/>
      <c r="T55" s="109"/>
      <c r="U55" s="109"/>
      <c r="V55" s="109"/>
    </row>
    <row r="56" spans="2:22" hidden="1" x14ac:dyDescent="0.3">
      <c r="B56" s="109"/>
      <c r="C56" s="109"/>
      <c r="D56" s="109"/>
      <c r="E56" s="109"/>
      <c r="F56" s="109"/>
      <c r="G56" s="109"/>
      <c r="H56" s="109"/>
      <c r="I56" s="109"/>
      <c r="J56" s="109"/>
      <c r="K56" s="109"/>
      <c r="L56" s="109"/>
      <c r="M56" s="109"/>
      <c r="N56" s="109"/>
      <c r="O56" s="109"/>
      <c r="P56" s="109"/>
      <c r="Q56" s="109"/>
      <c r="R56" s="109"/>
      <c r="S56" s="109"/>
      <c r="T56" s="109"/>
      <c r="U56" s="109"/>
      <c r="V56" s="109"/>
    </row>
    <row r="57" spans="2:22" hidden="1" x14ac:dyDescent="0.3">
      <c r="B57" s="109"/>
      <c r="C57" s="109">
        <v>17</v>
      </c>
      <c r="D57" s="109"/>
      <c r="E57" s="109"/>
      <c r="F57" s="109"/>
      <c r="G57" s="109"/>
      <c r="H57" s="109">
        <v>17</v>
      </c>
      <c r="I57" s="109"/>
      <c r="J57" s="109"/>
      <c r="K57" s="109"/>
      <c r="L57" s="109"/>
      <c r="M57" s="109"/>
      <c r="N57" s="109"/>
      <c r="O57" s="109"/>
      <c r="P57" s="109"/>
      <c r="Q57" s="109"/>
      <c r="R57" s="109"/>
      <c r="S57" s="109"/>
      <c r="T57" s="109"/>
      <c r="U57" s="109"/>
      <c r="V57" s="109"/>
    </row>
    <row r="58" spans="2:22" hidden="1" x14ac:dyDescent="0.3">
      <c r="B58" s="116"/>
      <c r="C58" s="116"/>
      <c r="D58" s="116"/>
      <c r="E58" s="116"/>
      <c r="F58" s="116"/>
      <c r="G58" s="116"/>
      <c r="H58" s="116"/>
      <c r="I58" s="116"/>
      <c r="J58" s="116"/>
      <c r="K58" s="116"/>
      <c r="L58" s="116"/>
      <c r="M58" s="116"/>
      <c r="N58" s="116"/>
      <c r="O58" s="116"/>
      <c r="P58" s="116"/>
      <c r="Q58" s="116"/>
      <c r="R58" s="116"/>
      <c r="S58" s="116"/>
      <c r="T58" s="116"/>
      <c r="U58" s="116"/>
      <c r="V58" s="116"/>
    </row>
    <row r="59" spans="2:22" hidden="1" x14ac:dyDescent="0.3">
      <c r="B59" s="116"/>
      <c r="C59" s="116"/>
      <c r="D59" s="116"/>
      <c r="E59" s="116"/>
      <c r="F59" s="116"/>
      <c r="G59" s="116"/>
      <c r="H59" s="116"/>
      <c r="I59" s="116"/>
      <c r="J59" s="116"/>
      <c r="K59" s="116"/>
      <c r="L59" s="116"/>
      <c r="M59" s="116"/>
      <c r="N59" s="116"/>
      <c r="O59" s="116"/>
      <c r="P59" s="116"/>
      <c r="Q59" s="116"/>
      <c r="R59" s="116"/>
      <c r="S59" s="116"/>
      <c r="T59" s="116"/>
      <c r="U59" s="116"/>
      <c r="V59" s="116"/>
    </row>
    <row r="60" spans="2:22" hidden="1" x14ac:dyDescent="0.3">
      <c r="B60" s="116"/>
      <c r="C60" s="116">
        <v>18</v>
      </c>
      <c r="D60" s="116">
        <v>18</v>
      </c>
      <c r="E60" s="116">
        <v>18</v>
      </c>
      <c r="F60" s="116">
        <v>18</v>
      </c>
      <c r="G60" s="116">
        <v>18</v>
      </c>
      <c r="H60" s="116">
        <v>18</v>
      </c>
      <c r="I60" s="116">
        <v>18</v>
      </c>
      <c r="J60" s="116">
        <v>18</v>
      </c>
      <c r="K60" s="116">
        <v>18</v>
      </c>
      <c r="L60" s="116">
        <v>18</v>
      </c>
      <c r="M60" s="116">
        <v>18</v>
      </c>
      <c r="N60" s="116">
        <v>18</v>
      </c>
      <c r="O60" s="116">
        <v>18</v>
      </c>
      <c r="P60" s="116">
        <v>18</v>
      </c>
      <c r="Q60" s="116">
        <v>18</v>
      </c>
      <c r="R60" s="116">
        <v>18</v>
      </c>
      <c r="S60" s="116">
        <v>18</v>
      </c>
      <c r="T60" s="116">
        <v>18</v>
      </c>
      <c r="U60" s="116"/>
      <c r="V60" s="116"/>
    </row>
    <row r="61" spans="2:22" hidden="1" x14ac:dyDescent="0.3">
      <c r="B61" s="116"/>
      <c r="C61" s="116"/>
      <c r="D61" s="116"/>
      <c r="E61" s="116"/>
      <c r="F61" s="116"/>
      <c r="G61" s="116"/>
      <c r="H61" s="116"/>
      <c r="I61" s="116"/>
      <c r="J61" s="116"/>
      <c r="K61" s="116"/>
      <c r="L61" s="116"/>
      <c r="M61" s="116"/>
      <c r="N61" s="116"/>
      <c r="O61" s="116"/>
      <c r="P61" s="116"/>
      <c r="Q61" s="116"/>
      <c r="R61" s="116"/>
      <c r="S61" s="116"/>
      <c r="T61" s="116"/>
      <c r="U61" s="116"/>
      <c r="V61" s="116"/>
    </row>
    <row r="62" spans="2:22" hidden="1" x14ac:dyDescent="0.3">
      <c r="B62" s="116"/>
      <c r="C62" s="116"/>
      <c r="D62" s="116"/>
      <c r="E62" s="116"/>
      <c r="F62" s="116"/>
      <c r="G62" s="116"/>
      <c r="H62" s="116"/>
      <c r="I62" s="116"/>
      <c r="J62" s="116"/>
      <c r="K62" s="116"/>
      <c r="L62" s="116"/>
      <c r="M62" s="116"/>
      <c r="N62" s="116"/>
      <c r="O62" s="116"/>
      <c r="P62" s="116"/>
      <c r="Q62" s="116"/>
      <c r="R62" s="116"/>
      <c r="S62" s="116"/>
      <c r="T62" s="116"/>
      <c r="U62" s="116"/>
      <c r="V62" s="116"/>
    </row>
    <row r="63" spans="2:22" hidden="1" x14ac:dyDescent="0.3">
      <c r="B63" s="109"/>
      <c r="C63" s="109"/>
      <c r="D63" s="109"/>
      <c r="E63" s="109"/>
      <c r="F63" s="109"/>
      <c r="G63" s="109"/>
      <c r="H63" s="109"/>
      <c r="I63" s="109"/>
      <c r="J63" s="109"/>
      <c r="K63" s="109"/>
      <c r="L63" s="115"/>
      <c r="M63" s="115"/>
      <c r="N63" s="115"/>
      <c r="O63" s="115"/>
      <c r="P63" s="115"/>
      <c r="Q63" s="109"/>
      <c r="R63" s="115"/>
      <c r="S63" s="115"/>
      <c r="T63" s="115"/>
      <c r="U63" s="109"/>
      <c r="V63" s="109"/>
    </row>
    <row r="64" spans="2:22" hidden="1" x14ac:dyDescent="0.3">
      <c r="B64" s="109"/>
      <c r="C64" s="109"/>
      <c r="D64" s="109"/>
      <c r="E64" s="109"/>
      <c r="F64" s="109"/>
      <c r="G64" s="109"/>
      <c r="H64" s="109"/>
      <c r="I64" s="109"/>
      <c r="J64" s="109"/>
      <c r="K64" s="109"/>
      <c r="L64" s="109"/>
      <c r="M64" s="109"/>
      <c r="N64" s="109"/>
      <c r="O64" s="109"/>
      <c r="P64" s="109"/>
      <c r="Q64" s="109"/>
      <c r="R64" s="109"/>
      <c r="S64" s="109"/>
      <c r="T64" s="109"/>
      <c r="U64" s="109"/>
      <c r="V64" s="109"/>
    </row>
    <row r="65" spans="2:22" hidden="1" x14ac:dyDescent="0.3">
      <c r="B65" s="109"/>
      <c r="C65" s="109"/>
      <c r="D65" s="109"/>
      <c r="E65" s="109"/>
      <c r="F65" s="109"/>
      <c r="G65" s="109"/>
      <c r="H65" s="109"/>
      <c r="I65" s="109"/>
      <c r="J65" s="109"/>
      <c r="K65" s="109"/>
      <c r="L65" s="109"/>
      <c r="M65" s="109"/>
      <c r="N65" s="109"/>
      <c r="O65" s="109"/>
      <c r="P65" s="109"/>
      <c r="Q65" s="109"/>
      <c r="R65" s="109"/>
      <c r="S65" s="109"/>
      <c r="T65" s="109"/>
      <c r="U65" s="109"/>
      <c r="V65" s="109"/>
    </row>
    <row r="66" spans="2:22" hidden="1" x14ac:dyDescent="0.3">
      <c r="B66" s="109"/>
      <c r="C66" s="109"/>
      <c r="D66" s="109"/>
      <c r="E66" s="109"/>
      <c r="F66" s="109"/>
      <c r="G66" s="109"/>
      <c r="H66" s="109"/>
      <c r="I66" s="109"/>
      <c r="J66" s="109"/>
      <c r="K66" s="109"/>
      <c r="L66" s="109"/>
      <c r="M66" s="109"/>
      <c r="N66" s="109"/>
      <c r="O66" s="109"/>
      <c r="P66" s="109"/>
      <c r="Q66" s="109"/>
      <c r="R66" s="109"/>
      <c r="S66" s="109"/>
      <c r="T66" s="109"/>
      <c r="U66" s="109"/>
      <c r="V66" s="109"/>
    </row>
    <row r="67" spans="2:22" hidden="1" x14ac:dyDescent="0.3">
      <c r="B67" s="109"/>
      <c r="C67" s="109"/>
      <c r="D67" s="109"/>
      <c r="E67" s="109"/>
      <c r="F67" s="109"/>
      <c r="G67" s="109"/>
      <c r="H67" s="109"/>
      <c r="I67" s="109"/>
      <c r="J67" s="109"/>
      <c r="K67" s="109"/>
      <c r="L67" s="109"/>
      <c r="M67" s="109"/>
      <c r="N67" s="109"/>
      <c r="O67" s="109"/>
      <c r="P67" s="109"/>
      <c r="Q67" s="109"/>
      <c r="R67" s="109"/>
      <c r="S67" s="109"/>
      <c r="T67" s="109"/>
      <c r="U67" s="109"/>
      <c r="V67" s="109"/>
    </row>
    <row r="68" spans="2:22" hidden="1" x14ac:dyDescent="0.3">
      <c r="B68" s="116"/>
      <c r="C68" s="116"/>
      <c r="D68" s="116"/>
      <c r="E68" s="116"/>
      <c r="F68" s="116"/>
      <c r="G68" s="116"/>
      <c r="H68" s="116"/>
      <c r="I68" s="116"/>
      <c r="J68" s="116"/>
      <c r="K68" s="116"/>
      <c r="L68" s="116"/>
      <c r="M68" s="116">
        <v>19</v>
      </c>
      <c r="N68" s="117">
        <v>20</v>
      </c>
      <c r="O68" s="117">
        <v>21</v>
      </c>
      <c r="P68" s="117">
        <v>22</v>
      </c>
      <c r="Q68" s="116">
        <v>23</v>
      </c>
      <c r="R68" s="117"/>
      <c r="S68" s="117">
        <v>24</v>
      </c>
      <c r="T68" s="117"/>
      <c r="U68" s="116"/>
      <c r="V68" s="116"/>
    </row>
    <row r="69" spans="2:22" hidden="1" x14ac:dyDescent="0.3">
      <c r="B69" s="116"/>
      <c r="C69" s="116"/>
      <c r="D69" s="116"/>
      <c r="E69" s="116"/>
      <c r="F69" s="116"/>
      <c r="G69" s="116"/>
      <c r="H69" s="116"/>
      <c r="I69" s="116"/>
      <c r="J69" s="116"/>
      <c r="K69" s="116"/>
      <c r="L69" s="116"/>
      <c r="M69" s="117"/>
      <c r="N69" s="116"/>
      <c r="O69" s="117"/>
      <c r="P69" s="117"/>
      <c r="Q69" s="116"/>
      <c r="R69" s="117"/>
      <c r="S69" s="117"/>
      <c r="T69" s="117"/>
      <c r="U69" s="116"/>
      <c r="V69" s="116"/>
    </row>
    <row r="70" spans="2:22" hidden="1" x14ac:dyDescent="0.3">
      <c r="B70" s="116"/>
      <c r="C70" s="116"/>
      <c r="D70" s="116"/>
      <c r="E70" s="116"/>
      <c r="F70" s="116"/>
      <c r="G70" s="116"/>
      <c r="H70" s="116"/>
      <c r="I70" s="116"/>
      <c r="J70" s="116"/>
      <c r="K70" s="116"/>
      <c r="L70" s="116"/>
      <c r="M70" s="116"/>
      <c r="N70" s="116"/>
      <c r="O70" s="116"/>
      <c r="P70" s="116"/>
      <c r="Q70" s="116"/>
      <c r="R70" s="116"/>
      <c r="S70" s="116"/>
      <c r="T70" s="116"/>
      <c r="U70" s="116"/>
      <c r="V70" s="116"/>
    </row>
    <row r="71" spans="2:22" hidden="1" x14ac:dyDescent="0.3">
      <c r="B71" s="116"/>
      <c r="C71" s="116"/>
      <c r="D71" s="116"/>
      <c r="E71" s="116"/>
      <c r="F71" s="116"/>
      <c r="G71" s="116"/>
      <c r="H71" s="116"/>
      <c r="I71" s="116"/>
      <c r="J71" s="116"/>
      <c r="K71" s="116"/>
      <c r="L71" s="116"/>
      <c r="M71" s="116"/>
      <c r="N71" s="116"/>
      <c r="O71" s="116"/>
      <c r="P71" s="116"/>
      <c r="Q71" s="116"/>
      <c r="R71" s="116"/>
      <c r="S71" s="116"/>
      <c r="T71" s="116"/>
      <c r="U71" s="116"/>
      <c r="V71" s="116"/>
    </row>
    <row r="72" spans="2:22" hidden="1" x14ac:dyDescent="0.3">
      <c r="B72" s="116"/>
      <c r="C72" s="116"/>
      <c r="D72" s="116"/>
      <c r="E72" s="116"/>
      <c r="F72" s="116"/>
      <c r="G72" s="116"/>
      <c r="H72" s="116"/>
      <c r="I72" s="116"/>
      <c r="J72" s="116"/>
      <c r="K72" s="116"/>
      <c r="L72" s="116"/>
      <c r="M72" s="116"/>
      <c r="N72" s="116"/>
      <c r="O72" s="116"/>
      <c r="P72" s="116"/>
      <c r="Q72" s="116"/>
      <c r="R72" s="116"/>
      <c r="S72" s="116"/>
      <c r="T72" s="116"/>
      <c r="U72" s="116"/>
      <c r="V72" s="116"/>
    </row>
    <row r="73" spans="2:22" hidden="1" x14ac:dyDescent="0.3">
      <c r="B73" s="109"/>
      <c r="C73" s="109"/>
      <c r="D73" s="109"/>
      <c r="E73" s="109"/>
      <c r="F73" s="109"/>
      <c r="G73" s="109"/>
      <c r="H73" s="109"/>
      <c r="I73" s="109"/>
      <c r="J73" s="109"/>
      <c r="K73" s="109"/>
      <c r="L73" s="109"/>
      <c r="M73" s="109"/>
      <c r="N73" s="109"/>
      <c r="O73" s="109"/>
      <c r="P73" s="109"/>
      <c r="Q73" s="109"/>
      <c r="R73" s="109"/>
      <c r="S73" s="109"/>
      <c r="T73" s="109"/>
      <c r="U73" s="109"/>
      <c r="V73" s="109"/>
    </row>
    <row r="74" spans="2:22" hidden="1" x14ac:dyDescent="0.3">
      <c r="B74" s="109"/>
      <c r="C74" s="109"/>
      <c r="D74" s="109"/>
      <c r="E74" s="109"/>
      <c r="F74" s="109"/>
      <c r="G74" s="109"/>
      <c r="H74" s="109"/>
      <c r="I74" s="109"/>
      <c r="J74" s="109"/>
      <c r="K74" s="109"/>
      <c r="L74" s="109"/>
      <c r="M74" s="109"/>
      <c r="N74" s="109"/>
      <c r="O74" s="109"/>
      <c r="P74" s="109"/>
      <c r="Q74" s="109"/>
      <c r="R74" s="109"/>
      <c r="S74" s="109"/>
      <c r="T74" s="109"/>
      <c r="U74" s="109"/>
      <c r="V74" s="109"/>
    </row>
    <row r="75" spans="2:22" hidden="1" x14ac:dyDescent="0.3">
      <c r="B75" s="109"/>
      <c r="C75" s="109"/>
      <c r="D75" s="109"/>
      <c r="E75" s="109"/>
      <c r="F75" s="109"/>
      <c r="G75" s="109"/>
      <c r="H75" s="109"/>
      <c r="I75" s="109"/>
      <c r="J75" s="109"/>
      <c r="K75" s="109"/>
      <c r="L75" s="109"/>
      <c r="M75" s="109"/>
      <c r="N75" s="109"/>
      <c r="O75" s="109"/>
      <c r="P75" s="109"/>
      <c r="Q75" s="109"/>
      <c r="R75" s="109"/>
      <c r="S75" s="109"/>
      <c r="T75" s="109"/>
      <c r="U75" s="109"/>
      <c r="V75" s="109"/>
    </row>
    <row r="76" spans="2:22" x14ac:dyDescent="0.3">
      <c r="B76" s="109"/>
      <c r="C76" s="109">
        <v>25</v>
      </c>
      <c r="D76" s="109">
        <v>25</v>
      </c>
      <c r="E76" s="109">
        <v>25</v>
      </c>
      <c r="F76" s="109">
        <v>25</v>
      </c>
      <c r="G76" s="109">
        <v>25</v>
      </c>
      <c r="H76" s="109">
        <v>25</v>
      </c>
      <c r="I76" s="109">
        <v>25</v>
      </c>
      <c r="J76" s="109">
        <v>25</v>
      </c>
      <c r="K76" s="109">
        <v>25</v>
      </c>
      <c r="L76" s="109">
        <v>25</v>
      </c>
      <c r="M76" s="109">
        <v>25</v>
      </c>
      <c r="N76" s="109">
        <v>25</v>
      </c>
      <c r="O76" s="109">
        <v>25</v>
      </c>
      <c r="P76" s="109">
        <v>25</v>
      </c>
      <c r="Q76" s="109">
        <v>25</v>
      </c>
      <c r="R76" s="109"/>
      <c r="S76" s="109"/>
      <c r="T76" s="109"/>
      <c r="U76" s="109"/>
      <c r="V76" s="109"/>
    </row>
    <row r="77" spans="2:22" x14ac:dyDescent="0.3">
      <c r="B77" s="109"/>
      <c r="C77" s="109"/>
      <c r="D77" s="109"/>
      <c r="E77" s="109"/>
      <c r="F77" s="109"/>
      <c r="G77" s="109"/>
      <c r="H77" s="109"/>
      <c r="I77" s="109"/>
      <c r="J77" s="109"/>
      <c r="K77" s="109"/>
      <c r="L77" s="109"/>
      <c r="M77" s="109"/>
      <c r="N77" s="109"/>
      <c r="O77" s="109"/>
      <c r="P77" s="109"/>
      <c r="Q77" s="109"/>
      <c r="R77" s="109"/>
      <c r="S77" s="109"/>
      <c r="T77" s="109"/>
      <c r="U77" s="109"/>
      <c r="V77" s="109"/>
    </row>
    <row r="78" spans="2:22" x14ac:dyDescent="0.3">
      <c r="B78" s="116"/>
      <c r="C78" s="116"/>
      <c r="D78" s="116"/>
      <c r="E78" s="116"/>
      <c r="F78" s="116"/>
      <c r="G78" s="116"/>
      <c r="H78" s="116"/>
      <c r="I78" s="116"/>
      <c r="J78" s="116"/>
      <c r="K78" s="116"/>
      <c r="L78" s="116"/>
      <c r="M78" s="116"/>
      <c r="N78" s="116"/>
      <c r="O78" s="116"/>
      <c r="P78" s="116"/>
      <c r="Q78" s="116"/>
      <c r="R78" s="116"/>
      <c r="S78" s="116"/>
      <c r="T78" s="116"/>
      <c r="U78" s="116"/>
      <c r="V78" s="116"/>
    </row>
    <row r="79" spans="2:22" x14ac:dyDescent="0.3">
      <c r="B79" s="116"/>
      <c r="C79" s="116"/>
      <c r="D79" s="116"/>
      <c r="E79" s="116"/>
      <c r="F79" s="116"/>
      <c r="G79" s="116"/>
      <c r="H79" s="116"/>
      <c r="I79" s="116"/>
      <c r="J79" s="116"/>
      <c r="K79" s="116"/>
      <c r="L79" s="116"/>
      <c r="M79" s="116"/>
      <c r="N79" s="116"/>
      <c r="O79" s="116"/>
      <c r="P79" s="116"/>
      <c r="Q79" s="116"/>
      <c r="R79" s="116"/>
      <c r="S79" s="116"/>
      <c r="T79" s="116"/>
      <c r="U79" s="116"/>
      <c r="V79" s="116"/>
    </row>
    <row r="80" spans="2:22" x14ac:dyDescent="0.3">
      <c r="B80" s="116">
        <v>26</v>
      </c>
      <c r="C80" s="116">
        <v>26</v>
      </c>
      <c r="D80" s="116"/>
      <c r="E80" s="116"/>
      <c r="F80" s="116"/>
      <c r="G80" s="116">
        <v>26</v>
      </c>
      <c r="H80" s="116">
        <v>26</v>
      </c>
      <c r="I80" s="116">
        <v>26</v>
      </c>
      <c r="J80" s="116">
        <v>26</v>
      </c>
      <c r="K80" s="116">
        <v>26</v>
      </c>
      <c r="L80" s="116">
        <v>26</v>
      </c>
      <c r="M80" s="116">
        <v>26</v>
      </c>
      <c r="N80" s="116"/>
      <c r="O80" s="116">
        <v>26</v>
      </c>
      <c r="P80" s="116">
        <v>26</v>
      </c>
      <c r="Q80" s="116">
        <v>26</v>
      </c>
      <c r="R80" s="116">
        <v>26</v>
      </c>
      <c r="S80" s="116">
        <v>26</v>
      </c>
      <c r="T80" s="116">
        <v>26</v>
      </c>
      <c r="U80" s="116"/>
      <c r="V80" s="1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 Table</vt:lpstr>
      <vt:lpstr>Sheet1</vt:lpstr>
      <vt:lpstr>'Final Table'!Z_ExcelSQL_A181</vt:lpstr>
      <vt:lpstr>'Final Table'!Z_ExcelSQL_B10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cp:lastPrinted>2016-11-07T20:22:24Z</cp:lastPrinted>
  <dcterms:created xsi:type="dcterms:W3CDTF">2016-10-18T20:34:59Z</dcterms:created>
  <dcterms:modified xsi:type="dcterms:W3CDTF">2016-11-07T21:51:40Z</dcterms:modified>
</cp:coreProperties>
</file>